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externalReferences>
    <externalReference r:id="rId7"/>
  </externalReference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E136" i="5" l="1"/>
  <c r="E72" i="5"/>
  <c r="J59" i="5"/>
  <c r="I59" i="5"/>
  <c r="H59" i="5"/>
  <c r="G59" i="5"/>
  <c r="F59" i="5"/>
  <c r="E59" i="5"/>
  <c r="D59" i="5"/>
  <c r="C59" i="5" s="1"/>
  <c r="B59" i="5" s="1"/>
  <c r="F57" i="5"/>
  <c r="C57" i="5"/>
  <c r="B57" i="5"/>
  <c r="F56" i="5"/>
  <c r="C56" i="5"/>
  <c r="B56" i="5" s="1"/>
  <c r="F55" i="5"/>
  <c r="C55" i="5"/>
  <c r="B55" i="5"/>
  <c r="F54" i="5"/>
  <c r="C54" i="5"/>
  <c r="B54" i="5" s="1"/>
  <c r="F53" i="5"/>
  <c r="C53" i="5"/>
  <c r="B53" i="5"/>
  <c r="F52" i="5"/>
  <c r="C52" i="5"/>
  <c r="B52" i="5" s="1"/>
  <c r="F51" i="5"/>
  <c r="C51" i="5"/>
  <c r="B51" i="5"/>
  <c r="F50" i="5"/>
  <c r="C50" i="5"/>
  <c r="B50" i="5" s="1"/>
  <c r="F49" i="5"/>
  <c r="C49" i="5"/>
  <c r="B49" i="5"/>
  <c r="F48" i="5"/>
  <c r="C48" i="5"/>
  <c r="B48" i="5" s="1"/>
  <c r="F47" i="5"/>
  <c r="C47" i="5"/>
  <c r="B47" i="5"/>
  <c r="F46" i="5"/>
  <c r="C46" i="5"/>
  <c r="B46" i="5" s="1"/>
  <c r="F45" i="5"/>
  <c r="C45" i="5"/>
  <c r="B45" i="5"/>
  <c r="F44" i="5"/>
  <c r="C44" i="5"/>
  <c r="B44" i="5" s="1"/>
  <c r="F43" i="5"/>
  <c r="C43" i="5"/>
  <c r="B43" i="5"/>
  <c r="F42" i="5"/>
  <c r="C42" i="5"/>
  <c r="B42" i="5" s="1"/>
  <c r="F41" i="5"/>
  <c r="C41" i="5"/>
  <c r="B41" i="5"/>
  <c r="F40" i="5"/>
  <c r="C40" i="5"/>
  <c r="B40" i="5" s="1"/>
  <c r="F39" i="5"/>
  <c r="C39" i="5"/>
  <c r="B39" i="5"/>
  <c r="F38" i="5"/>
  <c r="C38" i="5"/>
  <c r="B38" i="5" s="1"/>
  <c r="F37" i="5"/>
  <c r="C37" i="5"/>
  <c r="B37" i="5"/>
  <c r="F36" i="5"/>
  <c r="C36" i="5"/>
  <c r="B36" i="5" s="1"/>
  <c r="F35" i="5"/>
  <c r="C35" i="5"/>
  <c r="B35" i="5"/>
  <c r="F34" i="5"/>
  <c r="C34" i="5"/>
  <c r="B34" i="5" s="1"/>
  <c r="F33" i="5"/>
  <c r="C33" i="5"/>
  <c r="B33" i="5"/>
  <c r="F32" i="5"/>
  <c r="C32" i="5"/>
  <c r="B32" i="5" s="1"/>
  <c r="F31" i="5"/>
  <c r="C31" i="5"/>
  <c r="B31" i="5"/>
  <c r="F30" i="5"/>
  <c r="C30" i="5"/>
  <c r="B30" i="5" s="1"/>
  <c r="F29" i="5"/>
  <c r="C29" i="5"/>
  <c r="B29" i="5"/>
  <c r="F28" i="5"/>
  <c r="C28" i="5"/>
  <c r="B28" i="5" s="1"/>
  <c r="F27" i="5"/>
  <c r="C27" i="5"/>
  <c r="B27" i="5"/>
  <c r="F26" i="5"/>
  <c r="C26" i="5"/>
  <c r="B26" i="5" s="1"/>
  <c r="F25" i="5"/>
  <c r="C25" i="5"/>
  <c r="B25" i="5"/>
  <c r="F24" i="5"/>
  <c r="C24" i="5"/>
  <c r="B24" i="5" s="1"/>
  <c r="F23" i="5"/>
  <c r="C23" i="5"/>
  <c r="B23" i="5"/>
  <c r="F22" i="5"/>
  <c r="C22" i="5"/>
  <c r="B22" i="5" s="1"/>
  <c r="F21" i="5"/>
  <c r="C21" i="5"/>
  <c r="B21" i="5"/>
  <c r="F20" i="5"/>
  <c r="C20" i="5"/>
  <c r="B20" i="5" s="1"/>
  <c r="F19" i="5"/>
  <c r="C19" i="5"/>
  <c r="B19" i="5"/>
  <c r="F18" i="5"/>
  <c r="C18" i="5"/>
  <c r="B18" i="5" s="1"/>
  <c r="F17" i="5"/>
  <c r="C17" i="5"/>
  <c r="B17" i="5"/>
  <c r="F16" i="5"/>
  <c r="C16" i="5"/>
  <c r="B16" i="5" s="1"/>
  <c r="M58" i="4"/>
  <c r="L58" i="4"/>
  <c r="K58" i="4"/>
  <c r="J58" i="4"/>
  <c r="I58" i="4"/>
  <c r="H58" i="4" s="1"/>
  <c r="G58" i="4"/>
  <c r="F58" i="4"/>
  <c r="E58" i="4"/>
  <c r="D58" i="4"/>
  <c r="C58" i="4"/>
  <c r="B58" i="4" s="1"/>
  <c r="H56" i="4"/>
  <c r="C56" i="4"/>
  <c r="B56" i="4"/>
  <c r="H55" i="4"/>
  <c r="C55" i="4"/>
  <c r="B55" i="4" s="1"/>
  <c r="H54" i="4"/>
  <c r="C54" i="4"/>
  <c r="B54" i="4"/>
  <c r="H53" i="4"/>
  <c r="C53" i="4"/>
  <c r="B53" i="4" s="1"/>
  <c r="H52" i="4"/>
  <c r="C52" i="4"/>
  <c r="B52" i="4"/>
  <c r="H51" i="4"/>
  <c r="C51" i="4"/>
  <c r="B51" i="4" s="1"/>
  <c r="H50" i="4"/>
  <c r="C50" i="4"/>
  <c r="B50" i="4"/>
  <c r="H49" i="4"/>
  <c r="C49" i="4"/>
  <c r="B49" i="4" s="1"/>
  <c r="H48" i="4"/>
  <c r="C48" i="4"/>
  <c r="B48" i="4"/>
  <c r="H47" i="4"/>
  <c r="C47" i="4"/>
  <c r="B47" i="4" s="1"/>
  <c r="H46" i="4"/>
  <c r="C46" i="4"/>
  <c r="B46" i="4"/>
  <c r="H45" i="4"/>
  <c r="C45" i="4"/>
  <c r="B45" i="4" s="1"/>
  <c r="H44" i="4"/>
  <c r="C44" i="4"/>
  <c r="B44" i="4"/>
  <c r="H43" i="4"/>
  <c r="C43" i="4"/>
  <c r="B43" i="4" s="1"/>
  <c r="H42" i="4"/>
  <c r="C42" i="4"/>
  <c r="B42" i="4"/>
  <c r="H41" i="4"/>
  <c r="C41" i="4"/>
  <c r="B41" i="4" s="1"/>
  <c r="H40" i="4"/>
  <c r="C40" i="4"/>
  <c r="B40" i="4"/>
  <c r="H39" i="4"/>
  <c r="C39" i="4"/>
  <c r="B39" i="4" s="1"/>
  <c r="H38" i="4"/>
  <c r="C38" i="4"/>
  <c r="B38" i="4"/>
  <c r="H37" i="4"/>
  <c r="C37" i="4"/>
  <c r="B37" i="4" s="1"/>
  <c r="H36" i="4"/>
  <c r="C36" i="4"/>
  <c r="B36" i="4"/>
  <c r="H35" i="4"/>
  <c r="C35" i="4"/>
  <c r="B35" i="4" s="1"/>
  <c r="H34" i="4"/>
  <c r="C34" i="4"/>
  <c r="B34" i="4"/>
  <c r="H33" i="4"/>
  <c r="C33" i="4"/>
  <c r="B33" i="4" s="1"/>
  <c r="H32" i="4"/>
  <c r="C32" i="4"/>
  <c r="B32" i="4"/>
  <c r="H31" i="4"/>
  <c r="C31" i="4"/>
  <c r="B31" i="4" s="1"/>
  <c r="H30" i="4"/>
  <c r="C30" i="4"/>
  <c r="B30" i="4"/>
  <c r="H29" i="4"/>
  <c r="C29" i="4"/>
  <c r="B29" i="4" s="1"/>
  <c r="H28" i="4"/>
  <c r="C28" i="4"/>
  <c r="B28" i="4"/>
  <c r="H27" i="4"/>
  <c r="C27" i="4"/>
  <c r="B27" i="4" s="1"/>
  <c r="H26" i="4"/>
  <c r="C26" i="4"/>
  <c r="B26" i="4"/>
  <c r="H25" i="4"/>
  <c r="C25" i="4"/>
  <c r="B25" i="4" s="1"/>
  <c r="H24" i="4"/>
  <c r="C24" i="4"/>
  <c r="B24" i="4"/>
  <c r="H23" i="4"/>
  <c r="C23" i="4"/>
  <c r="B23" i="4" s="1"/>
  <c r="H22" i="4"/>
  <c r="C22" i="4"/>
  <c r="B22" i="4"/>
  <c r="H21" i="4"/>
  <c r="C21" i="4"/>
  <c r="B21" i="4" s="1"/>
  <c r="H20" i="4"/>
  <c r="C20" i="4"/>
  <c r="B20" i="4"/>
  <c r="H19" i="4"/>
  <c r="C19" i="4"/>
  <c r="B19" i="4" s="1"/>
  <c r="H18" i="4"/>
  <c r="C18" i="4"/>
  <c r="B18" i="4"/>
  <c r="H17" i="4"/>
  <c r="C17" i="4"/>
  <c r="B17" i="4" s="1"/>
  <c r="H16" i="4"/>
  <c r="C16" i="4"/>
  <c r="B16" i="4"/>
  <c r="H15" i="4"/>
  <c r="C15" i="4"/>
  <c r="B15" i="4" s="1"/>
  <c r="F15" i="3"/>
  <c r="G15" i="3" s="1"/>
  <c r="F14" i="3"/>
  <c r="G14" i="3" s="1"/>
  <c r="F13" i="3"/>
  <c r="G13" i="3" s="1"/>
  <c r="F12" i="3"/>
  <c r="G12" i="3" s="1"/>
  <c r="F8" i="3"/>
  <c r="F11" i="3" s="1"/>
  <c r="F9" i="3"/>
  <c r="F10" i="3"/>
  <c r="B11" i="3"/>
  <c r="E11" i="3"/>
  <c r="D11" i="3"/>
  <c r="C11" i="3"/>
  <c r="G10" i="3"/>
  <c r="G9" i="3"/>
  <c r="G8" i="3"/>
  <c r="B7" i="3"/>
  <c r="E7" i="3"/>
  <c r="D7" i="3"/>
  <c r="C7" i="3"/>
  <c r="C31" i="6"/>
  <c r="B31" i="6"/>
  <c r="D31" i="6"/>
  <c r="F31" i="6" s="1"/>
  <c r="C30" i="6"/>
  <c r="B30" i="6"/>
  <c r="D30" i="6"/>
  <c r="F30" i="6" s="1"/>
  <c r="C29" i="6"/>
  <c r="B29" i="6"/>
  <c r="D29" i="6"/>
  <c r="F29" i="6" s="1"/>
  <c r="C28" i="6"/>
  <c r="B28" i="6"/>
  <c r="D28" i="6"/>
  <c r="F28" i="6" s="1"/>
  <c r="C27" i="6"/>
  <c r="B27" i="6"/>
  <c r="D27" i="6"/>
  <c r="F27" i="6" s="1"/>
  <c r="C26" i="6"/>
  <c r="B26" i="6"/>
  <c r="D26" i="6"/>
  <c r="F26" i="6" s="1"/>
  <c r="C25" i="6"/>
  <c r="B25" i="6"/>
  <c r="D25" i="6"/>
  <c r="F25" i="6" s="1"/>
  <c r="C24" i="6"/>
  <c r="B24" i="6"/>
  <c r="D24" i="6"/>
  <c r="F24" i="6" s="1"/>
  <c r="C23" i="6"/>
  <c r="B23" i="6"/>
  <c r="D23" i="6"/>
  <c r="F23" i="6" s="1"/>
  <c r="C22" i="6"/>
  <c r="B22" i="6"/>
  <c r="D22" i="6"/>
  <c r="F22" i="6" s="1"/>
  <c r="C21" i="6"/>
  <c r="B21" i="6"/>
  <c r="D21" i="6"/>
  <c r="F21" i="6" s="1"/>
  <c r="C20" i="6"/>
  <c r="B20" i="6"/>
  <c r="D20" i="6"/>
  <c r="F20" i="6" s="1"/>
  <c r="C19" i="6"/>
  <c r="B19" i="6"/>
  <c r="D19" i="6"/>
  <c r="F19" i="6" s="1"/>
  <c r="C18" i="6"/>
  <c r="B18" i="6"/>
  <c r="D18" i="6"/>
  <c r="F18" i="6" s="1"/>
  <c r="C17" i="6"/>
  <c r="B17" i="6"/>
  <c r="D17" i="6"/>
  <c r="F17" i="6" s="1"/>
  <c r="C16" i="6"/>
  <c r="B16" i="6"/>
  <c r="D16" i="6"/>
  <c r="F16" i="6" s="1"/>
  <c r="C15" i="6"/>
  <c r="B15" i="6"/>
  <c r="D15" i="6"/>
  <c r="F15" i="6" s="1"/>
  <c r="C14" i="6"/>
  <c r="B14" i="6"/>
  <c r="D14" i="6"/>
  <c r="F14" i="6" s="1"/>
  <c r="C13" i="6"/>
  <c r="B13" i="6"/>
  <c r="D13" i="6"/>
  <c r="F13" i="6" s="1"/>
  <c r="C12" i="6"/>
  <c r="B12" i="6"/>
  <c r="D12" i="6"/>
  <c r="F12" i="6" s="1"/>
  <c r="C11" i="6"/>
  <c r="B11" i="6"/>
  <c r="D11" i="6"/>
  <c r="F11" i="6" s="1"/>
  <c r="C10" i="6"/>
  <c r="B10" i="6"/>
  <c r="D10" i="6"/>
  <c r="F10" i="6" s="1"/>
  <c r="C9" i="6"/>
  <c r="B9" i="6"/>
  <c r="D9" i="6"/>
  <c r="F9" i="6" s="1"/>
  <c r="C8" i="6"/>
  <c r="B8" i="6"/>
  <c r="D8" i="6"/>
  <c r="F8" i="6" s="1"/>
  <c r="D20" i="2"/>
  <c r="H20" i="2" s="1"/>
  <c r="G20" i="2"/>
  <c r="D19" i="2"/>
  <c r="H19" i="2"/>
  <c r="G19" i="2"/>
  <c r="D18" i="2"/>
  <c r="H18" i="2" s="1"/>
  <c r="G18" i="2"/>
  <c r="D17" i="2"/>
  <c r="H17" i="2"/>
  <c r="G17" i="2"/>
  <c r="D16" i="2"/>
  <c r="H16" i="2" s="1"/>
  <c r="G16" i="2"/>
  <c r="C15" i="2"/>
  <c r="B15" i="2"/>
  <c r="D15" i="2" s="1"/>
  <c r="C14" i="2"/>
  <c r="B14" i="2"/>
  <c r="D14" i="2"/>
  <c r="H14" i="2" s="1"/>
  <c r="G14" i="2"/>
  <c r="D13" i="2"/>
  <c r="H13" i="2"/>
  <c r="G13" i="2"/>
  <c r="D12" i="2"/>
  <c r="H12" i="2" s="1"/>
  <c r="G12" i="2"/>
  <c r="D11" i="2"/>
  <c r="H11" i="2"/>
  <c r="G11" i="2"/>
  <c r="D10" i="2"/>
  <c r="H10" i="2" s="1"/>
  <c r="G10" i="2"/>
  <c r="C9" i="2"/>
  <c r="B9" i="2"/>
  <c r="D9" i="2" s="1"/>
  <c r="G9" i="2" s="1"/>
  <c r="C8" i="2"/>
  <c r="C7" i="2" s="1"/>
  <c r="D7" i="2" s="1"/>
  <c r="B8" i="2"/>
  <c r="D8" i="2"/>
  <c r="H8" i="2" s="1"/>
  <c r="G8" i="2"/>
  <c r="B7" i="2"/>
  <c r="E34" i="1"/>
  <c r="I34" i="1" s="1"/>
  <c r="H34" i="1"/>
  <c r="E33" i="1"/>
  <c r="I33" i="1"/>
  <c r="H33" i="1"/>
  <c r="E32" i="1"/>
  <c r="I32" i="1" s="1"/>
  <c r="H32" i="1"/>
  <c r="E31" i="1"/>
  <c r="I31" i="1"/>
  <c r="H31" i="1"/>
  <c r="E30" i="1"/>
  <c r="I30" i="1" s="1"/>
  <c r="H30" i="1"/>
  <c r="E29" i="1"/>
  <c r="I29" i="1"/>
  <c r="H29" i="1"/>
  <c r="E28" i="1"/>
  <c r="I28" i="1" s="1"/>
  <c r="H28" i="1"/>
  <c r="E27" i="1"/>
  <c r="I27" i="1"/>
  <c r="H27" i="1"/>
  <c r="E26" i="1"/>
  <c r="I26" i="1" s="1"/>
  <c r="H26" i="1"/>
  <c r="E25" i="1"/>
  <c r="I25" i="1"/>
  <c r="H25" i="1"/>
  <c r="E24" i="1"/>
  <c r="I24" i="1" s="1"/>
  <c r="H24" i="1"/>
  <c r="D23" i="1"/>
  <c r="C23" i="1"/>
  <c r="E23" i="1" s="1"/>
  <c r="D22" i="1"/>
  <c r="C22" i="1"/>
  <c r="E22" i="1"/>
  <c r="I22" i="1" s="1"/>
  <c r="H22" i="1"/>
  <c r="E21" i="1"/>
  <c r="I21" i="1"/>
  <c r="H21" i="1"/>
  <c r="E20" i="1"/>
  <c r="I20" i="1" s="1"/>
  <c r="H20" i="1"/>
  <c r="E19" i="1"/>
  <c r="I19" i="1"/>
  <c r="H19" i="1"/>
  <c r="E18" i="1"/>
  <c r="I18" i="1" s="1"/>
  <c r="H18" i="1"/>
  <c r="E17" i="1"/>
  <c r="I17" i="1"/>
  <c r="H17" i="1"/>
  <c r="E16" i="1"/>
  <c r="I16" i="1" s="1"/>
  <c r="H16" i="1"/>
  <c r="E15" i="1"/>
  <c r="I15" i="1"/>
  <c r="H15" i="1"/>
  <c r="E14" i="1"/>
  <c r="I14" i="1" s="1"/>
  <c r="H14" i="1"/>
  <c r="D13" i="1"/>
  <c r="C13" i="1"/>
  <c r="E13" i="1" s="1"/>
  <c r="D12" i="1"/>
  <c r="D9" i="1" s="1"/>
  <c r="E9" i="1" s="1"/>
  <c r="C12" i="1"/>
  <c r="E12" i="1"/>
  <c r="I12" i="1" s="1"/>
  <c r="H12" i="1"/>
  <c r="E11" i="1"/>
  <c r="H11" i="1"/>
  <c r="E10" i="1"/>
  <c r="H10" i="1"/>
  <c r="C9" i="1"/>
  <c r="H9" i="1" l="1"/>
  <c r="I9" i="1"/>
  <c r="G7" i="2"/>
  <c r="H7" i="2"/>
  <c r="H13" i="1"/>
  <c r="I13" i="1"/>
  <c r="H23" i="1"/>
  <c r="I23" i="1"/>
  <c r="G15" i="2"/>
  <c r="H15" i="2"/>
  <c r="H9" i="2"/>
  <c r="G11" i="3"/>
  <c r="F7" i="3"/>
  <c r="G7" i="3" s="1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<sst xmlns="http://schemas.openxmlformats.org/spreadsheetml/2006/main" count="486" uniqueCount="176">
  <si>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</si>
  <si>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</si>
  <si>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</si>
  <si>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</si>
  <si>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</si>
  <si>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</si>
  <si>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</si>
  <si>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</si>
  <si>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</si>
  <si>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</si>
  <si>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</si>
  <si>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</si>
  <si>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</si>
  <si>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</si>
  <si>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</si>
  <si>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</si>
  <si>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</si>
  <si>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</si>
  <si>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</si>
  <si>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</si>
  <si>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</si>
  <si>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</si>
  <si>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</si>
  <si>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</si>
  <si>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</si>
  <si>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</si>
  <si>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</si>
  <si>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</si>
  <si>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</si>
  <si>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</si>
  <si>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</si>
  <si>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</si>
  <si>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</si>
  <si>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</si>
  <si>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</si>
  <si>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</si>
  <si>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</si>
  <si>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</si>
  <si>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</si>
  <si>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</si>
  <si>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</si>
  <si>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</si>
  <si>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</si>
  <si>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</si>
  <si>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</si>
  <si>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</si>
  <si>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</si>
  <si>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</si>
  <si>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</si>
  <si>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</si>
  <si>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</si>
  <si>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</si>
  <si>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</si>
  <si>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</si>
  <si>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</si>
  <si>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</si>
  <si>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</si>
  <si>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</si>
  <si>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</si>
  <si>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</si>
  <si>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</si>
  <si>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</si>
  <si>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</si>
  <si>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</si>
  <si>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</si>
  <si>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</si>
  <si>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</si>
  <si>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</si>
  <si>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</si>
  <si>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</si>
  <si>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</si>
  <si>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</si>
  <si>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</si>
  <si>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</si>
  <si>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</si>
  <si>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</si>
  <si>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</si>
  <si>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</si>
  <si>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</si>
  <si>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</si>
  <si>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</si>
  <si>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</si>
  <si>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</si>
  <si>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</si>
  <si>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</si>
  <si>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</si>
  <si>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</si>
  <si>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</si>
  <si>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</si>
  <si>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</si>
  <si>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</si>
  <si>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</si>
  <si>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</si>
  <si>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</si>
  <si>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</si>
  <si>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</si>
  <si>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</si>
  <si>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</si>
  <si>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</si>
  <si>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</si>
  <si>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</si>
  <si>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</si>
  <si>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</si>
  <si>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</si>
  <si>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</si>
  <si>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</si>
  <si>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</si>
  <si>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</si>
  <si>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</si>
  <si>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</si>
  <si>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</si>
  <si>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</si>
  <si>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Peste 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</si>
  <si>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</si>
  <si>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</si>
  <si>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</si>
  <si>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</si>
  <si>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</si>
  <si>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</si>
  <si>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</si>
  <si>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</si>
  <si>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</si>
  <si>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</si>
  <si>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</si>
  <si>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</si>
  <si>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</si>
  <si>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</si>
  <si>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</si>
  <si>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</si>
  <si>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</si>
  <si>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</si>
  <si>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</si>
  <si>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</si>
  <si>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</si>
  <si>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</si>
  <si>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</si>
  <si>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</si>
  <si>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</si>
  <si>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</si>
  <si>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 Existent la finele lunii  IULIE 2008                                                                                                                                  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</si>
  <si>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</si>
  <si>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</si>
  <si>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</si>
  <si>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</si>
  <si>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</si>
  <si>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</si>
  <si>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</si>
  <si>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</si>
  <si>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</si>
  <si>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</si>
  <si>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</si>
  <si>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Existent la finele lunii IULIE 2008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</si>
  <si>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</si>
  <si>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</si>
  <si>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</si>
  <si>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</si>
  <si>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 xml:space="preserve">       Existent la finele lunii  IULIE 2008                                                                                                                                                       </t>
  </si>
  <si>
    <t>1. TOTAL SISTEM, din care:</t>
  </si>
  <si>
    <t>1.6 Ajutor social</t>
  </si>
  <si>
    <t xml:space="preserve"> INDICATORII PRIVIND INDEMNIZATIILE SI SPORURILE CONF. LEGII NR. 49/1991, LEGII NR. 44/1994</t>
  </si>
  <si>
    <t xml:space="preserve">    Existent la finele lunii IULIE 2008                                                                                                                                                                               </t>
  </si>
  <si>
    <t>Ajutor social</t>
  </si>
  <si>
    <t xml:space="preserve">                 IULIE 2008</t>
  </si>
  <si>
    <t xml:space="preserve">                                           IULIE 2008</t>
  </si>
  <si>
    <t xml:space="preserve">                                                 IULIE 2008</t>
  </si>
  <si>
    <t>LUNA IULIE 2008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</si>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</sst>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right"/>
    </xf>
    <xf numFmtId="2" fontId="8" fillId="0" borderId="15" xfId="0" applyNumberFormat="1" applyFont="1" applyBorder="1"/>
    <xf numFmtId="2" fontId="8" fillId="0" borderId="16" xfId="0" applyNumberFormat="1" applyFont="1" applyBorder="1"/>
    <xf numFmtId="3" fontId="8" fillId="0" borderId="15" xfId="0" applyNumberFormat="1" applyFont="1" applyFill="1" applyBorder="1"/>
    <xf numFmtId="3" fontId="9" fillId="0" borderId="15" xfId="0" applyNumberFormat="1" applyFont="1" applyBorder="1" applyAlignment="1">
      <alignment horizontal="right"/>
    </xf>
    <xf numFmtId="2" fontId="9" fillId="0" borderId="15" xfId="0" applyNumberFormat="1" applyFont="1" applyBorder="1"/>
    <xf numFmtId="2" fontId="9" fillId="0" borderId="17" xfId="0" applyNumberFormat="1" applyFont="1" applyBorder="1"/>
    <xf numFmtId="3" fontId="9" fillId="0" borderId="15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2" fontId="8" fillId="0" borderId="17" xfId="0" applyNumberFormat="1" applyFont="1" applyBorder="1"/>
    <xf numFmtId="3" fontId="9" fillId="0" borderId="15" xfId="0" applyNumberFormat="1" applyFont="1" applyBorder="1"/>
    <xf numFmtId="3" fontId="8" fillId="0" borderId="18" xfId="0" applyNumberFormat="1" applyFont="1" applyBorder="1"/>
    <xf numFmtId="3" fontId="9" fillId="0" borderId="18" xfId="0" applyNumberFormat="1" applyFont="1" applyBorder="1" applyAlignment="1">
      <alignment horizontal="right"/>
    </xf>
    <xf numFmtId="2" fontId="9" fillId="0" borderId="18" xfId="0" applyNumberFormat="1" applyFont="1" applyBorder="1"/>
    <xf numFmtId="2" fontId="9" fillId="0" borderId="14" xfId="0" applyNumberFormat="1" applyFont="1" applyBorder="1"/>
    <xf numFmtId="0" fontId="5" fillId="0" borderId="0" xfId="0" applyFont="1" applyAlignment="1">
      <alignment vertical="center"/>
    </xf>
    <xf numFmtId="0" fontId="14" fillId="0" borderId="0" xfId="0" applyFont="1"/>
    <xf numFmtId="3" fontId="8" fillId="0" borderId="19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horizontal="right" vertical="center"/>
    </xf>
    <xf numFmtId="3" fontId="15" fillId="0" borderId="20" xfId="1" applyNumberFormat="1" applyBorder="1"/>
    <xf numFmtId="3" fontId="9" fillId="0" borderId="21" xfId="0" applyNumberFormat="1" applyFont="1" applyBorder="1"/>
    <xf numFmtId="3" fontId="15" fillId="0" borderId="22" xfId="1" applyNumberFormat="1" applyBorder="1"/>
    <xf numFmtId="3" fontId="9" fillId="0" borderId="22" xfId="0" applyNumberFormat="1" applyFont="1" applyBorder="1"/>
    <xf numFmtId="3" fontId="15" fillId="0" borderId="23" xfId="1" applyNumberFormat="1" applyBorder="1"/>
    <xf numFmtId="3" fontId="9" fillId="0" borderId="24" xfId="0" applyNumberFormat="1" applyFont="1" applyBorder="1"/>
    <xf numFmtId="3" fontId="8" fillId="0" borderId="19" xfId="0" applyNumberFormat="1" applyFont="1" applyBorder="1"/>
    <xf numFmtId="3" fontId="15" fillId="0" borderId="25" xfId="1" applyNumberFormat="1" applyBorder="1"/>
    <xf numFmtId="3" fontId="9" fillId="0" borderId="25" xfId="0" applyNumberFormat="1" applyFont="1" applyBorder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26" xfId="0" applyFont="1" applyFill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0" fontId="25" fillId="2" borderId="30" xfId="0" applyFont="1" applyFill="1" applyBorder="1"/>
    <xf numFmtId="3" fontId="1" fillId="0" borderId="31" xfId="0" applyNumberFormat="1" applyFont="1" applyBorder="1"/>
    <xf numFmtId="3" fontId="1" fillId="0" borderId="11" xfId="0" applyNumberFormat="1" applyFont="1" applyBorder="1"/>
    <xf numFmtId="3" fontId="1" fillId="0" borderId="32" xfId="0" applyNumberFormat="1" applyFont="1" applyBorder="1"/>
    <xf numFmtId="3" fontId="16" fillId="0" borderId="0" xfId="0" applyNumberFormat="1" applyFont="1"/>
    <xf numFmtId="0" fontId="25" fillId="2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0" fontId="25" fillId="2" borderId="37" xfId="0" applyFont="1" applyFill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11" xfId="0" applyNumberFormat="1" applyFont="1" applyBorder="1"/>
    <xf numFmtId="4" fontId="1" fillId="0" borderId="32" xfId="0" applyNumberFormat="1" applyFont="1" applyBorder="1"/>
    <xf numFmtId="0" fontId="25" fillId="0" borderId="33" xfId="0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0" fontId="25" fillId="0" borderId="37" xfId="0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4" fontId="1" fillId="0" borderId="40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27" xfId="0" applyNumberFormat="1" applyBorder="1"/>
    <xf numFmtId="3" fontId="0" fillId="0" borderId="28" xfId="0" applyNumberFormat="1" applyBorder="1"/>
    <xf numFmtId="3" fontId="0" fillId="0" borderId="11" xfId="0" applyNumberFormat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0" xfId="0" applyNumberFormat="1"/>
    <xf numFmtId="0" fontId="0" fillId="0" borderId="33" xfId="0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0" xfId="0" applyNumberFormat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29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3" fontId="0" fillId="0" borderId="0" xfId="0" applyNumberFormat="1" applyBorder="1"/>
    <xf numFmtId="49" fontId="5" fillId="0" borderId="0" xfId="0" applyNumberFormat="1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2" fontId="9" fillId="0" borderId="48" xfId="0" applyNumberFormat="1" applyFont="1" applyBorder="1" applyAlignment="1">
      <alignment horizontal="right" vertical="center"/>
    </xf>
    <xf numFmtId="2" fontId="8" fillId="0" borderId="49" xfId="0" applyNumberFormat="1" applyFont="1" applyBorder="1" applyAlignment="1">
      <alignment horizontal="right" vertical="center"/>
    </xf>
    <xf numFmtId="2" fontId="8" fillId="0" borderId="45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8" fillId="0" borderId="50" xfId="0" quotePrefix="1" applyNumberFormat="1" applyFont="1" applyBorder="1" applyAlignment="1">
      <alignment horizontal="right" vertical="center"/>
    </xf>
    <xf numFmtId="3" fontId="8" fillId="0" borderId="11" xfId="0" quotePrefix="1" applyNumberFormat="1" applyFont="1" applyBorder="1" applyAlignment="1">
      <alignment horizontal="right" vertical="center"/>
    </xf>
    <xf numFmtId="3" fontId="8" fillId="0" borderId="51" xfId="0" quotePrefix="1" applyNumberFormat="1" applyFont="1" applyFill="1" applyBorder="1" applyAlignment="1">
      <alignment horizontal="right" vertical="center"/>
    </xf>
    <xf numFmtId="3" fontId="9" fillId="0" borderId="51" xfId="0" quotePrefix="1" applyNumberFormat="1" applyFont="1" applyBorder="1" applyAlignment="1">
      <alignment horizontal="right" vertical="center"/>
    </xf>
    <xf numFmtId="3" fontId="9" fillId="0" borderId="51" xfId="0" quotePrefix="1" applyNumberFormat="1" applyFont="1" applyFill="1" applyBorder="1" applyAlignment="1">
      <alignment horizontal="right" vertical="center"/>
    </xf>
    <xf numFmtId="3" fontId="8" fillId="0" borderId="51" xfId="0" quotePrefix="1" applyNumberFormat="1" applyFont="1" applyBorder="1" applyAlignment="1">
      <alignment horizontal="right" vertical="center"/>
    </xf>
    <xf numFmtId="3" fontId="8" fillId="0" borderId="52" xfId="0" quotePrefix="1" applyNumberFormat="1" applyFont="1" applyBorder="1" applyAlignment="1">
      <alignment horizontal="right" vertical="center"/>
    </xf>
    <xf numFmtId="3" fontId="9" fillId="0" borderId="52" xfId="0" quotePrefix="1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3" fontId="8" fillId="0" borderId="53" xfId="0" quotePrefix="1" applyNumberFormat="1" applyFont="1" applyBorder="1" applyAlignment="1">
      <alignment horizontal="right" vertical="center"/>
    </xf>
    <xf numFmtId="3" fontId="9" fillId="0" borderId="53" xfId="0" quotePrefix="1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" fontId="9" fillId="0" borderId="15" xfId="0" quotePrefix="1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/>
    <xf numFmtId="3" fontId="5" fillId="0" borderId="18" xfId="0" applyNumberFormat="1" applyFont="1" applyBorder="1"/>
    <xf numFmtId="3" fontId="8" fillId="0" borderId="18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right" vertical="center"/>
    </xf>
    <xf numFmtId="3" fontId="9" fillId="0" borderId="56" xfId="0" applyNumberFormat="1" applyFont="1" applyBorder="1"/>
    <xf numFmtId="3" fontId="9" fillId="0" borderId="57" xfId="0" applyNumberFormat="1" applyFont="1" applyBorder="1"/>
    <xf numFmtId="3" fontId="9" fillId="0" borderId="58" xfId="0" applyNumberFormat="1" applyFont="1" applyBorder="1"/>
    <xf numFmtId="3" fontId="8" fillId="0" borderId="55" xfId="0" applyNumberFormat="1" applyFont="1" applyBorder="1"/>
    <xf numFmtId="3" fontId="9" fillId="0" borderId="59" xfId="0" applyNumberFormat="1" applyFont="1" applyBorder="1"/>
    <xf numFmtId="4" fontId="1" fillId="0" borderId="42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3" fontId="0" fillId="0" borderId="60" xfId="0" applyNumberFormat="1" applyBorder="1"/>
    <xf numFmtId="3" fontId="0" fillId="0" borderId="8" xfId="0" applyNumberFormat="1" applyBorder="1"/>
    <xf numFmtId="3" fontId="0" fillId="0" borderId="61" xfId="0" applyNumberFormat="1" applyBorder="1"/>
    <xf numFmtId="3" fontId="0" fillId="0" borderId="0" xfId="0" applyNumberFormat="1" applyFill="1" applyBorder="1"/>
    <xf numFmtId="0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3" xfId="0" quotePrefix="1" applyNumberFormat="1" applyFont="1" applyFill="1" applyBorder="1" applyAlignment="1">
      <alignment horizontal="centerContinuous" vertical="center" wrapText="1"/>
    </xf>
    <xf numFmtId="0" fontId="6" fillId="3" borderId="4" xfId="0" quotePrefix="1" applyNumberFormat="1" applyFont="1" applyFill="1" applyBorder="1" applyAlignment="1">
      <alignment horizontal="centerContinuous" vertical="center" wrapText="1"/>
    </xf>
    <xf numFmtId="0" fontId="10" fillId="3" borderId="75" xfId="0" applyNumberFormat="1" applyFont="1" applyFill="1" applyBorder="1" applyAlignment="1">
      <alignment horizontal="left" wrapText="1"/>
    </xf>
    <xf numFmtId="0" fontId="2" fillId="3" borderId="75" xfId="0" applyNumberFormat="1" applyFont="1" applyFill="1" applyBorder="1" applyAlignment="1">
      <alignment horizontal="left" wrapText="1"/>
    </xf>
    <xf numFmtId="0" fontId="6" fillId="3" borderId="75" xfId="0" applyNumberFormat="1" applyFont="1" applyFill="1" applyBorder="1" applyAlignment="1">
      <alignment horizontal="left" wrapText="1"/>
    </xf>
    <xf numFmtId="0" fontId="6" fillId="3" borderId="75" xfId="0" quotePrefix="1" applyNumberFormat="1" applyFont="1" applyFill="1" applyBorder="1" applyAlignment="1">
      <alignment horizontal="left" wrapText="1"/>
    </xf>
    <xf numFmtId="0" fontId="2" fillId="3" borderId="75" xfId="0" applyNumberFormat="1" applyFont="1" applyFill="1" applyBorder="1"/>
    <xf numFmtId="0" fontId="10" fillId="3" borderId="75" xfId="0" applyNumberFormat="1" applyFont="1" applyFill="1" applyBorder="1"/>
    <xf numFmtId="0" fontId="2" fillId="3" borderId="76" xfId="0" applyNumberFormat="1" applyFont="1" applyFill="1" applyBorder="1" applyAlignment="1">
      <alignment horizontal="left" wrapText="1"/>
    </xf>
    <xf numFmtId="0" fontId="7" fillId="3" borderId="77" xfId="0" applyNumberFormat="1" applyFont="1" applyFill="1" applyBorder="1" applyAlignment="1">
      <alignment horizontal="left"/>
    </xf>
    <xf numFmtId="0" fontId="2" fillId="3" borderId="78" xfId="0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75" xfId="0" quotePrefix="1" applyFont="1" applyFill="1" applyBorder="1" applyAlignment="1">
      <alignment horizontal="left" wrapText="1"/>
    </xf>
    <xf numFmtId="0" fontId="2" fillId="3" borderId="75" xfId="0" applyFont="1" applyFill="1" applyBorder="1" applyAlignment="1">
      <alignment horizontal="left" wrapText="1"/>
    </xf>
    <xf numFmtId="0" fontId="2" fillId="3" borderId="75" xfId="0" quotePrefix="1" applyFont="1" applyFill="1" applyBorder="1" applyAlignment="1">
      <alignment horizontal="left" wrapText="1"/>
    </xf>
    <xf numFmtId="0" fontId="2" fillId="3" borderId="78" xfId="0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Continuous" vertical="center" wrapText="1"/>
    </xf>
    <xf numFmtId="0" fontId="2" fillId="3" borderId="79" xfId="0" applyNumberFormat="1" applyFont="1" applyFill="1" applyBorder="1" applyAlignment="1">
      <alignment horizontal="left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quotePrefix="1" applyFont="1" applyFill="1" applyBorder="1" applyAlignment="1">
      <alignment horizontal="center" vertical="center" wrapText="1"/>
    </xf>
    <xf numFmtId="0" fontId="6" fillId="3" borderId="82" xfId="0" quotePrefix="1" applyFont="1" applyFill="1" applyBorder="1" applyAlignment="1">
      <alignment horizontal="center" vertical="center" wrapText="1"/>
    </xf>
    <xf numFmtId="0" fontId="6" fillId="3" borderId="54" xfId="0" quotePrefix="1" applyFont="1" applyFill="1" applyBorder="1" applyAlignment="1">
      <alignment horizontal="center" vertical="center" wrapText="1"/>
    </xf>
    <xf numFmtId="0" fontId="6" fillId="3" borderId="83" xfId="0" quotePrefix="1" applyFont="1" applyFill="1" applyBorder="1" applyAlignment="1">
      <alignment horizontal="left" vertical="center" wrapText="1"/>
    </xf>
    <xf numFmtId="0" fontId="6" fillId="3" borderId="84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left" vertical="center" wrapText="1"/>
    </xf>
    <xf numFmtId="0" fontId="6" fillId="3" borderId="84" xfId="0" quotePrefix="1" applyFont="1" applyFill="1" applyBorder="1" applyAlignment="1">
      <alignment horizontal="left" vertical="center" wrapText="1"/>
    </xf>
    <xf numFmtId="0" fontId="6" fillId="3" borderId="86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0</xdr:rowOff>
        </xdr:from>
        <xdr:to>
          <xdr:col>2</xdr:col>
          <xdr:colOff>342900</xdr:colOff>
          <xdr:row>142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63</xdr:row>
          <xdr:rowOff>19050</xdr:rowOff>
        </xdr:from>
        <xdr:to>
          <xdr:col>2</xdr:col>
          <xdr:colOff>381000</xdr:colOff>
          <xdr:row>68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124</xdr:row>
          <xdr:rowOff>0</xdr:rowOff>
        </xdr:from>
        <xdr:to>
          <xdr:col>2</xdr:col>
          <xdr:colOff>342900</xdr:colOff>
          <xdr:row>129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-xls/2008/cnpv/IULIE/info07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PRINS"/>
      <sheetName val="pmedstatnd"/>
      <sheetName val="pmedstat"/>
      <sheetName val="stat"/>
      <sheetName val="statpct"/>
      <sheetName val="misstat"/>
      <sheetName val="agric"/>
      <sheetName val="agricpct"/>
      <sheetName val="miagr"/>
      <sheetName val="statagric"/>
      <sheetName val="statagricpct"/>
      <sheetName val="veterani"/>
      <sheetName val="someri"/>
      <sheetName val="plati"/>
      <sheetName val="plati-comp"/>
    </sheetNames>
    <sheetDataSet>
      <sheetData sheetId="0" refreshError="1"/>
      <sheetData sheetId="1" refreshError="1"/>
      <sheetData sheetId="2" refreshError="1"/>
      <sheetData sheetId="3">
        <row r="10">
          <cell r="C10">
            <v>711708</v>
          </cell>
          <cell r="D10">
            <v>122790273</v>
          </cell>
        </row>
        <row r="11">
          <cell r="C11">
            <v>83521</v>
          </cell>
          <cell r="D11">
            <v>23330867</v>
          </cell>
        </row>
        <row r="14">
          <cell r="C14">
            <v>1998583</v>
          </cell>
          <cell r="D14">
            <v>1550956098</v>
          </cell>
        </row>
        <row r="15">
          <cell r="C15">
            <v>832877</v>
          </cell>
          <cell r="D15">
            <v>622084673</v>
          </cell>
        </row>
        <row r="16">
          <cell r="C16">
            <v>1068817</v>
          </cell>
          <cell r="D16">
            <v>465339974</v>
          </cell>
        </row>
        <row r="17">
          <cell r="C17">
            <v>679754</v>
          </cell>
          <cell r="D17">
            <v>278348226</v>
          </cell>
        </row>
        <row r="18">
          <cell r="C18">
            <v>9955</v>
          </cell>
          <cell r="D18">
            <v>7675324</v>
          </cell>
        </row>
        <row r="19">
          <cell r="C19">
            <v>6475</v>
          </cell>
          <cell r="D19">
            <v>4890521</v>
          </cell>
        </row>
        <row r="20">
          <cell r="C20">
            <v>112210</v>
          </cell>
          <cell r="D20">
            <v>60038838</v>
          </cell>
        </row>
        <row r="21">
          <cell r="C21">
            <v>73924</v>
          </cell>
          <cell r="D21">
            <v>37661848</v>
          </cell>
        </row>
        <row r="24">
          <cell r="C24">
            <v>40520</v>
          </cell>
          <cell r="D24">
            <v>17637867</v>
          </cell>
        </row>
        <row r="25">
          <cell r="C25">
            <v>13917</v>
          </cell>
          <cell r="D25">
            <v>5564687</v>
          </cell>
        </row>
        <row r="26">
          <cell r="C26">
            <v>544561</v>
          </cell>
          <cell r="D26">
            <v>240073185</v>
          </cell>
        </row>
        <row r="27">
          <cell r="C27">
            <v>269030</v>
          </cell>
          <cell r="D27">
            <v>111249175</v>
          </cell>
        </row>
        <row r="28">
          <cell r="C28">
            <v>301617</v>
          </cell>
          <cell r="D28">
            <v>128302108</v>
          </cell>
        </row>
        <row r="29">
          <cell r="C29">
            <v>149738</v>
          </cell>
          <cell r="D29">
            <v>59995025</v>
          </cell>
        </row>
        <row r="30">
          <cell r="C30">
            <v>586089</v>
          </cell>
          <cell r="D30">
            <v>163355490</v>
          </cell>
        </row>
        <row r="31">
          <cell r="C31">
            <v>2127</v>
          </cell>
          <cell r="D31">
            <v>324275</v>
          </cell>
        </row>
        <row r="32">
          <cell r="C32">
            <v>1621</v>
          </cell>
          <cell r="D32">
            <v>246951</v>
          </cell>
        </row>
      </sheetData>
      <sheetData sheetId="4" refreshError="1"/>
      <sheetData sheetId="5" refreshError="1"/>
      <sheetData sheetId="6">
        <row r="7">
          <cell r="B7">
            <v>862097</v>
          </cell>
          <cell r="C7">
            <v>207949737</v>
          </cell>
        </row>
        <row r="10">
          <cell r="B10">
            <v>288060</v>
          </cell>
          <cell r="C10">
            <v>87531860</v>
          </cell>
        </row>
        <row r="11">
          <cell r="B11">
            <v>246188</v>
          </cell>
          <cell r="C11">
            <v>75102026</v>
          </cell>
        </row>
        <row r="12">
          <cell r="B12">
            <v>468164</v>
          </cell>
          <cell r="C12">
            <v>107187750</v>
          </cell>
        </row>
        <row r="13">
          <cell r="B13">
            <v>405747</v>
          </cell>
          <cell r="C13">
            <v>92815897</v>
          </cell>
        </row>
        <row r="16">
          <cell r="B16">
            <v>1683</v>
          </cell>
          <cell r="C16">
            <v>249883</v>
          </cell>
        </row>
        <row r="17">
          <cell r="B17">
            <v>1006</v>
          </cell>
          <cell r="C17">
            <v>159961</v>
          </cell>
        </row>
        <row r="18">
          <cell r="B18">
            <v>17897</v>
          </cell>
          <cell r="C18">
            <v>3280881</v>
          </cell>
        </row>
        <row r="19">
          <cell r="B19">
            <v>14231</v>
          </cell>
          <cell r="C19">
            <v>2718038</v>
          </cell>
        </row>
        <row r="20">
          <cell r="B20">
            <v>86293</v>
          </cell>
          <cell r="C20">
            <v>9699363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showGridLines="0" tabSelected="1" topLeftCell="B1" zoomScaleNormal="100" workbookViewId="0">
      <selection activeCell="M17" sqref="M17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53" t="s">
        <v>138</v>
      </c>
      <c r="D3" s="253"/>
      <c r="E3" s="253"/>
      <c r="F3" s="253"/>
      <c r="G3" s="253"/>
      <c r="H3" s="253"/>
      <c r="I3" s="253"/>
    </row>
    <row r="4" spans="1:11" ht="15" customHeight="1" x14ac:dyDescent="0.25">
      <c r="C4" s="254" t="s">
        <v>167</v>
      </c>
      <c r="D4" s="254"/>
      <c r="E4" s="254"/>
      <c r="F4" s="254"/>
      <c r="G4" s="254"/>
      <c r="H4" s="254"/>
      <c r="I4" s="254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150" t="s">
        <v>139</v>
      </c>
      <c r="D6" s="5"/>
      <c r="E6" s="6"/>
      <c r="F6" s="6"/>
      <c r="G6" s="6"/>
      <c r="H6" s="6"/>
    </row>
    <row r="7" spans="1:11" ht="87" customHeight="1" thickTop="1" thickBot="1" x14ac:dyDescent="0.25">
      <c r="B7" s="216" t="s">
        <v>2</v>
      </c>
      <c r="C7" s="217" t="s">
        <v>3</v>
      </c>
      <c r="D7" s="217" t="s">
        <v>4</v>
      </c>
      <c r="E7" s="217" t="s">
        <v>5</v>
      </c>
      <c r="F7" s="217" t="s">
        <v>6</v>
      </c>
      <c r="G7" s="217" t="s">
        <v>140</v>
      </c>
      <c r="H7" s="218" t="s">
        <v>7</v>
      </c>
      <c r="I7" s="219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151">
        <v>6</v>
      </c>
      <c r="I8" s="10">
        <v>7</v>
      </c>
    </row>
    <row r="9" spans="1:11" ht="16.5" customHeight="1" thickTop="1" x14ac:dyDescent="0.2">
      <c r="B9" s="220" t="s">
        <v>141</v>
      </c>
      <c r="C9" s="11">
        <f>C12+C18+C20+C22+C30+C31</f>
        <v>4664479</v>
      </c>
      <c r="D9" s="11">
        <f>D12+D18+D20+D22+D30+D31</f>
        <v>2633703159</v>
      </c>
      <c r="E9" s="11">
        <f t="shared" ref="E9:E34" si="0">D9/C9</f>
        <v>564.62965295802599</v>
      </c>
      <c r="F9" s="11">
        <v>564.5790525522815</v>
      </c>
      <c r="G9" s="12">
        <v>375.98749406663802</v>
      </c>
      <c r="H9" s="152">
        <f t="shared" ref="H9:H34" si="1">E9/F9*100</f>
        <v>100.00896250144524</v>
      </c>
      <c r="I9" s="13">
        <f>E9/G9*100</f>
        <v>150.17245569820841</v>
      </c>
      <c r="K9" s="153"/>
    </row>
    <row r="10" spans="1:11" ht="18.75" customHeight="1" x14ac:dyDescent="0.2">
      <c r="B10" s="220" t="s">
        <v>142</v>
      </c>
      <c r="C10" s="11">
        <v>711708</v>
      </c>
      <c r="D10" s="11">
        <v>122790273</v>
      </c>
      <c r="E10" s="11">
        <f t="shared" si="0"/>
        <v>172.5290048727849</v>
      </c>
      <c r="F10" s="11">
        <v>172.63</v>
      </c>
      <c r="G10" s="154" t="s">
        <v>143</v>
      </c>
      <c r="H10" s="155">
        <f t="shared" si="1"/>
        <v>99.941496189992989</v>
      </c>
      <c r="I10" s="156" t="s">
        <v>143</v>
      </c>
      <c r="K10" s="153"/>
    </row>
    <row r="11" spans="1:11" ht="17.25" customHeight="1" x14ac:dyDescent="0.2">
      <c r="B11" s="220" t="s">
        <v>144</v>
      </c>
      <c r="C11" s="11">
        <v>83521</v>
      </c>
      <c r="D11" s="11">
        <v>23330867</v>
      </c>
      <c r="E11" s="11">
        <f t="shared" si="0"/>
        <v>279.3413273308509</v>
      </c>
      <c r="F11" s="11">
        <v>279.35000000000002</v>
      </c>
      <c r="G11" s="154" t="s">
        <v>143</v>
      </c>
      <c r="H11" s="155">
        <f t="shared" si="1"/>
        <v>99.996895411079606</v>
      </c>
      <c r="I11" s="157" t="s">
        <v>143</v>
      </c>
      <c r="K11" s="153"/>
    </row>
    <row r="12" spans="1:11" ht="18" customHeight="1" x14ac:dyDescent="0.25">
      <c r="B12" s="221" t="s">
        <v>9</v>
      </c>
      <c r="C12" s="11">
        <f>C14+C16</f>
        <v>3067400</v>
      </c>
      <c r="D12" s="14">
        <f>D14+D16</f>
        <v>2016296072</v>
      </c>
      <c r="E12" s="11">
        <f t="shared" si="0"/>
        <v>657.33066179826562</v>
      </c>
      <c r="F12" s="14">
        <v>657.03702212307951</v>
      </c>
      <c r="G12" s="15">
        <v>436.83260115873253</v>
      </c>
      <c r="H12" s="16">
        <f t="shared" si="1"/>
        <v>100.04469149611042</v>
      </c>
      <c r="I12" s="17">
        <f t="shared" ref="I12:I34" si="2">E12/G12*100</f>
        <v>150.47655785182809</v>
      </c>
      <c r="K12" s="158"/>
    </row>
    <row r="13" spans="1:11" ht="13.5" customHeight="1" x14ac:dyDescent="0.25">
      <c r="B13" s="221" t="s">
        <v>10</v>
      </c>
      <c r="C13" s="14">
        <f>C15+C17</f>
        <v>1512631</v>
      </c>
      <c r="D13" s="14">
        <f>D15+D17</f>
        <v>900432899</v>
      </c>
      <c r="E13" s="14">
        <f t="shared" si="0"/>
        <v>595.27597874167589</v>
      </c>
      <c r="F13" s="14">
        <v>595.04512406117215</v>
      </c>
      <c r="G13" s="15">
        <v>393.58440628248491</v>
      </c>
      <c r="H13" s="16">
        <f t="shared" si="1"/>
        <v>100.03879616371414</v>
      </c>
      <c r="I13" s="17">
        <f t="shared" si="2"/>
        <v>151.24480778195061</v>
      </c>
      <c r="K13" s="158"/>
    </row>
    <row r="14" spans="1:11" ht="13.5" customHeight="1" x14ac:dyDescent="0.25">
      <c r="B14" s="222" t="s">
        <v>11</v>
      </c>
      <c r="C14" s="11">
        <v>1998583</v>
      </c>
      <c r="D14" s="11">
        <v>1550956098</v>
      </c>
      <c r="E14" s="11">
        <f t="shared" si="0"/>
        <v>776.02786474216987</v>
      </c>
      <c r="F14" s="11">
        <v>775.46788943224419</v>
      </c>
      <c r="G14" s="18">
        <v>522.05446721824853</v>
      </c>
      <c r="H14" s="19">
        <f t="shared" si="1"/>
        <v>100.07221128270515</v>
      </c>
      <c r="I14" s="20">
        <f t="shared" si="2"/>
        <v>148.64883139056562</v>
      </c>
      <c r="K14" s="153"/>
    </row>
    <row r="15" spans="1:11" ht="13.5" customHeight="1" x14ac:dyDescent="0.25">
      <c r="B15" s="221" t="s">
        <v>12</v>
      </c>
      <c r="C15" s="14">
        <v>832877</v>
      </c>
      <c r="D15" s="14">
        <v>622084673</v>
      </c>
      <c r="E15" s="14">
        <f t="shared" si="0"/>
        <v>746.91061585324121</v>
      </c>
      <c r="F15" s="14">
        <v>746.51440107768383</v>
      </c>
      <c r="G15" s="15">
        <v>503.72533583740483</v>
      </c>
      <c r="H15" s="16">
        <f t="shared" si="1"/>
        <v>100.05307530236327</v>
      </c>
      <c r="I15" s="17">
        <f t="shared" si="2"/>
        <v>148.27735726485935</v>
      </c>
      <c r="K15" s="158"/>
    </row>
    <row r="16" spans="1:11" ht="13.5" customHeight="1" x14ac:dyDescent="0.25">
      <c r="B16" s="223" t="s">
        <v>13</v>
      </c>
      <c r="C16" s="11">
        <v>1068817</v>
      </c>
      <c r="D16" s="14">
        <v>465339974</v>
      </c>
      <c r="E16" s="11">
        <f t="shared" si="0"/>
        <v>435.37852972024211</v>
      </c>
      <c r="F16" s="14">
        <v>433.10457760495967</v>
      </c>
      <c r="G16" s="15">
        <v>255.3695022635618</v>
      </c>
      <c r="H16" s="16">
        <f t="shared" si="1"/>
        <v>100.52503534547182</v>
      </c>
      <c r="I16" s="17">
        <f t="shared" si="2"/>
        <v>170.48963398569677</v>
      </c>
      <c r="K16" s="158"/>
    </row>
    <row r="17" spans="2:11" ht="13.5" customHeight="1" x14ac:dyDescent="0.25">
      <c r="B17" s="221" t="s">
        <v>12</v>
      </c>
      <c r="C17" s="14">
        <v>679754</v>
      </c>
      <c r="D17" s="14">
        <v>278348226</v>
      </c>
      <c r="E17" s="14">
        <f t="shared" si="0"/>
        <v>409.4837632437617</v>
      </c>
      <c r="F17" s="14">
        <v>407.57406682212212</v>
      </c>
      <c r="G17" s="15">
        <v>240.98386762814189</v>
      </c>
      <c r="H17" s="16">
        <f t="shared" si="1"/>
        <v>100.46855199510843</v>
      </c>
      <c r="I17" s="17">
        <f t="shared" si="2"/>
        <v>169.92164964155575</v>
      </c>
      <c r="K17" s="158"/>
    </row>
    <row r="18" spans="2:11" ht="13.5" customHeight="1" x14ac:dyDescent="0.25">
      <c r="B18" s="224" t="s">
        <v>14</v>
      </c>
      <c r="C18" s="11">
        <v>9955</v>
      </c>
      <c r="D18" s="14">
        <v>7675324</v>
      </c>
      <c r="E18" s="11">
        <f t="shared" si="0"/>
        <v>771.00190858864892</v>
      </c>
      <c r="F18" s="14">
        <v>770.73040533811377</v>
      </c>
      <c r="G18" s="15">
        <v>523.68164165931159</v>
      </c>
      <c r="H18" s="16">
        <f t="shared" si="1"/>
        <v>100.03522674707715</v>
      </c>
      <c r="I18" s="17">
        <f t="shared" si="2"/>
        <v>147.22721731197041</v>
      </c>
      <c r="K18" s="158"/>
    </row>
    <row r="19" spans="2:11" ht="13.5" customHeight="1" x14ac:dyDescent="0.25">
      <c r="B19" s="221" t="s">
        <v>15</v>
      </c>
      <c r="C19" s="14">
        <v>6475</v>
      </c>
      <c r="D19" s="14">
        <v>4890521</v>
      </c>
      <c r="E19" s="14">
        <f t="shared" si="0"/>
        <v>755.2928185328185</v>
      </c>
      <c r="F19" s="14">
        <v>755.38587622549016</v>
      </c>
      <c r="G19" s="15">
        <v>515.92056510729037</v>
      </c>
      <c r="H19" s="16">
        <f t="shared" si="1"/>
        <v>99.987680774078456</v>
      </c>
      <c r="I19" s="17">
        <f t="shared" si="2"/>
        <v>146.39711413243404</v>
      </c>
      <c r="K19" s="158"/>
    </row>
    <row r="20" spans="2:11" ht="13.5" customHeight="1" x14ac:dyDescent="0.2">
      <c r="B20" s="225" t="s">
        <v>16</v>
      </c>
      <c r="C20" s="11">
        <v>112210</v>
      </c>
      <c r="D20" s="14">
        <v>60038838</v>
      </c>
      <c r="E20" s="11">
        <f t="shared" si="0"/>
        <v>535.0578201586311</v>
      </c>
      <c r="F20" s="14">
        <v>535.26760425562202</v>
      </c>
      <c r="G20" s="15">
        <v>352.60921805740844</v>
      </c>
      <c r="H20" s="16">
        <f t="shared" si="1"/>
        <v>99.96080762307993</v>
      </c>
      <c r="I20" s="17">
        <f t="shared" si="2"/>
        <v>151.74243688419912</v>
      </c>
      <c r="K20" s="158"/>
    </row>
    <row r="21" spans="2:11" ht="13.5" customHeight="1" x14ac:dyDescent="0.25">
      <c r="B21" s="221" t="s">
        <v>15</v>
      </c>
      <c r="C21" s="14">
        <v>73924</v>
      </c>
      <c r="D21" s="14">
        <v>37661848</v>
      </c>
      <c r="E21" s="14">
        <f t="shared" si="0"/>
        <v>509.46712840214275</v>
      </c>
      <c r="F21" s="14">
        <v>509.77474333755492</v>
      </c>
      <c r="G21" s="15">
        <v>334.40089945390298</v>
      </c>
      <c r="H21" s="16">
        <f t="shared" si="1"/>
        <v>99.939656693582307</v>
      </c>
      <c r="I21" s="17">
        <f t="shared" si="2"/>
        <v>152.35220037808915</v>
      </c>
      <c r="K21" s="158"/>
    </row>
    <row r="22" spans="2:11" ht="13.5" customHeight="1" x14ac:dyDescent="0.25">
      <c r="B22" s="221" t="s">
        <v>17</v>
      </c>
      <c r="C22" s="11">
        <f>C24+C26+C28</f>
        <v>886698</v>
      </c>
      <c r="D22" s="14">
        <f>D24+D26+D28</f>
        <v>386013160</v>
      </c>
      <c r="E22" s="11">
        <f t="shared" si="0"/>
        <v>435.33780385204432</v>
      </c>
      <c r="F22" s="14">
        <v>435.47359813189746</v>
      </c>
      <c r="G22" s="15">
        <v>294.94405142422016</v>
      </c>
      <c r="H22" s="16">
        <f t="shared" si="1"/>
        <v>99.968816874217936</v>
      </c>
      <c r="I22" s="17">
        <f t="shared" si="2"/>
        <v>147.60013017719581</v>
      </c>
      <c r="K22" s="158"/>
    </row>
    <row r="23" spans="2:11" ht="13.5" customHeight="1" x14ac:dyDescent="0.25">
      <c r="B23" s="221" t="s">
        <v>15</v>
      </c>
      <c r="C23" s="14">
        <f>C25+C27+C29</f>
        <v>432685</v>
      </c>
      <c r="D23" s="14">
        <f>D25+D27+D29</f>
        <v>176808887</v>
      </c>
      <c r="E23" s="14">
        <f t="shared" si="0"/>
        <v>408.63188462738481</v>
      </c>
      <c r="F23" s="14">
        <v>408.8378196983478</v>
      </c>
      <c r="G23" s="15">
        <v>276.63127375035691</v>
      </c>
      <c r="H23" s="16">
        <f t="shared" si="1"/>
        <v>99.949629153409788</v>
      </c>
      <c r="I23" s="17">
        <f t="shared" si="2"/>
        <v>147.71716844862252</v>
      </c>
      <c r="K23" s="158"/>
    </row>
    <row r="24" spans="2:11" ht="13.5" customHeight="1" x14ac:dyDescent="0.25">
      <c r="B24" s="223" t="s">
        <v>18</v>
      </c>
      <c r="C24" s="11">
        <v>40520</v>
      </c>
      <c r="D24" s="14">
        <v>17637867</v>
      </c>
      <c r="E24" s="11">
        <f t="shared" si="0"/>
        <v>435.28793188548866</v>
      </c>
      <c r="F24" s="14">
        <v>435.22140569527545</v>
      </c>
      <c r="G24" s="15">
        <v>296.08802672147993</v>
      </c>
      <c r="H24" s="16">
        <f t="shared" si="1"/>
        <v>100.01528559701858</v>
      </c>
      <c r="I24" s="17">
        <f t="shared" si="2"/>
        <v>147.01301390175746</v>
      </c>
      <c r="K24" s="158"/>
    </row>
    <row r="25" spans="2:11" ht="13.5" customHeight="1" x14ac:dyDescent="0.25">
      <c r="B25" s="221" t="s">
        <v>19</v>
      </c>
      <c r="C25" s="14">
        <v>13917</v>
      </c>
      <c r="D25" s="14">
        <v>5564687</v>
      </c>
      <c r="E25" s="14">
        <f t="shared" si="0"/>
        <v>399.84817130128619</v>
      </c>
      <c r="F25" s="14">
        <v>400.00817655571637</v>
      </c>
      <c r="G25" s="15">
        <v>271.86344238975818</v>
      </c>
      <c r="H25" s="16">
        <f t="shared" si="1"/>
        <v>99.95999950405816</v>
      </c>
      <c r="I25" s="17">
        <f t="shared" si="2"/>
        <v>147.07684408999802</v>
      </c>
      <c r="K25" s="158"/>
    </row>
    <row r="26" spans="2:11" ht="13.5" customHeight="1" x14ac:dyDescent="0.25">
      <c r="B26" s="223" t="s">
        <v>20</v>
      </c>
      <c r="C26" s="11">
        <v>544561</v>
      </c>
      <c r="D26" s="14">
        <v>240073185</v>
      </c>
      <c r="E26" s="11">
        <f t="shared" si="0"/>
        <v>440.85636870800516</v>
      </c>
      <c r="F26" s="14">
        <v>441.00336320811869</v>
      </c>
      <c r="G26" s="15">
        <v>298.60474520456535</v>
      </c>
      <c r="H26" s="16">
        <f t="shared" si="1"/>
        <v>99.966668168005739</v>
      </c>
      <c r="I26" s="17">
        <f t="shared" si="2"/>
        <v>147.63876856879398</v>
      </c>
      <c r="K26" s="158"/>
    </row>
    <row r="27" spans="2:11" ht="13.5" customHeight="1" x14ac:dyDescent="0.25">
      <c r="B27" s="221" t="s">
        <v>19</v>
      </c>
      <c r="C27" s="14">
        <v>269030</v>
      </c>
      <c r="D27" s="14">
        <v>111249175</v>
      </c>
      <c r="E27" s="14">
        <f t="shared" si="0"/>
        <v>413.51958889343194</v>
      </c>
      <c r="F27" s="14">
        <v>413.73038407862697</v>
      </c>
      <c r="G27" s="15">
        <v>279.81155649047213</v>
      </c>
      <c r="H27" s="16">
        <f t="shared" si="1"/>
        <v>99.949050107677138</v>
      </c>
      <c r="I27" s="17">
        <f t="shared" si="2"/>
        <v>147.78502863855542</v>
      </c>
      <c r="K27" s="158"/>
    </row>
    <row r="28" spans="2:11" ht="13.5" customHeight="1" x14ac:dyDescent="0.25">
      <c r="B28" s="223" t="s">
        <v>21</v>
      </c>
      <c r="C28" s="11">
        <v>301617</v>
      </c>
      <c r="D28" s="14">
        <v>128302108</v>
      </c>
      <c r="E28" s="11">
        <f t="shared" si="0"/>
        <v>425.38089033443077</v>
      </c>
      <c r="F28" s="14">
        <v>425.4586039746323</v>
      </c>
      <c r="G28" s="15">
        <v>287.75174469271798</v>
      </c>
      <c r="H28" s="16">
        <f t="shared" si="1"/>
        <v>99.981734147699569</v>
      </c>
      <c r="I28" s="17">
        <f t="shared" si="2"/>
        <v>147.82912638416255</v>
      </c>
      <c r="K28" s="158"/>
    </row>
    <row r="29" spans="2:11" ht="13.5" customHeight="1" x14ac:dyDescent="0.25">
      <c r="B29" s="221" t="s">
        <v>19</v>
      </c>
      <c r="C29" s="14">
        <v>149738</v>
      </c>
      <c r="D29" s="14">
        <v>59995025</v>
      </c>
      <c r="E29" s="14">
        <f t="shared" si="0"/>
        <v>400.66666444055619</v>
      </c>
      <c r="F29" s="14">
        <v>400.80150897254151</v>
      </c>
      <c r="G29" s="15">
        <v>270.95201676784387</v>
      </c>
      <c r="H29" s="16">
        <f t="shared" si="1"/>
        <v>99.966356281359566</v>
      </c>
      <c r="I29" s="17">
        <f t="shared" si="2"/>
        <v>147.87366014841439</v>
      </c>
      <c r="K29" s="158"/>
    </row>
    <row r="30" spans="2:11" ht="13.5" customHeight="1" x14ac:dyDescent="0.25">
      <c r="B30" s="221" t="s">
        <v>22</v>
      </c>
      <c r="C30" s="11">
        <v>586089</v>
      </c>
      <c r="D30" s="14">
        <v>163355490</v>
      </c>
      <c r="E30" s="11">
        <f t="shared" si="0"/>
        <v>278.72130341978777</v>
      </c>
      <c r="F30" s="14">
        <v>278.23695916167503</v>
      </c>
      <c r="G30" s="15">
        <v>188.01017999213076</v>
      </c>
      <c r="H30" s="16">
        <f t="shared" si="1"/>
        <v>100.17407617577912</v>
      </c>
      <c r="I30" s="17">
        <f t="shared" si="2"/>
        <v>148.24798499286248</v>
      </c>
      <c r="K30" s="158"/>
    </row>
    <row r="31" spans="2:11" ht="13.5" customHeight="1" x14ac:dyDescent="0.25">
      <c r="B31" s="221" t="s">
        <v>145</v>
      </c>
      <c r="C31" s="11">
        <v>2127</v>
      </c>
      <c r="D31" s="11">
        <v>324275</v>
      </c>
      <c r="E31" s="11">
        <f t="shared" si="0"/>
        <v>152.45651151857075</v>
      </c>
      <c r="F31" s="11">
        <v>152.42830712303422</v>
      </c>
      <c r="G31" s="18">
        <v>103.860546875</v>
      </c>
      <c r="H31" s="19">
        <f t="shared" si="1"/>
        <v>100.01850338435744</v>
      </c>
      <c r="I31" s="20">
        <f t="shared" si="2"/>
        <v>146.7896290802876</v>
      </c>
      <c r="K31" s="153"/>
    </row>
    <row r="32" spans="2:11" ht="13.5" customHeight="1" thickBot="1" x14ac:dyDescent="0.3">
      <c r="B32" s="226" t="s">
        <v>15</v>
      </c>
      <c r="C32" s="159">
        <v>1621</v>
      </c>
      <c r="D32" s="159">
        <v>246951</v>
      </c>
      <c r="E32" s="159">
        <f t="shared" si="0"/>
        <v>152.34484885872919</v>
      </c>
      <c r="F32" s="159">
        <v>152.39890710382514</v>
      </c>
      <c r="G32" s="160">
        <v>103.75570197668524</v>
      </c>
      <c r="H32" s="161">
        <f t="shared" si="1"/>
        <v>99.964528456192198</v>
      </c>
      <c r="I32" s="162">
        <f t="shared" si="2"/>
        <v>146.83033891762628</v>
      </c>
      <c r="K32" s="158"/>
    </row>
    <row r="33" spans="2:11" ht="13.5" customHeight="1" x14ac:dyDescent="0.2">
      <c r="B33" s="227" t="s">
        <v>146</v>
      </c>
      <c r="C33" s="18">
        <v>13242</v>
      </c>
      <c r="D33" s="18">
        <v>3259271</v>
      </c>
      <c r="E33" s="18">
        <f t="shared" si="0"/>
        <v>246.1313245733273</v>
      </c>
      <c r="F33" s="18">
        <v>245.92629230197099</v>
      </c>
      <c r="G33" s="18">
        <v>235.72622552156662</v>
      </c>
      <c r="H33" s="163">
        <f t="shared" si="1"/>
        <v>100.08337143191855</v>
      </c>
      <c r="I33" s="164">
        <f t="shared" si="2"/>
        <v>104.41406085756408</v>
      </c>
      <c r="K33" s="153"/>
    </row>
    <row r="34" spans="2:11" ht="13.5" customHeight="1" thickBot="1" x14ac:dyDescent="0.3">
      <c r="B34" s="228" t="s">
        <v>15</v>
      </c>
      <c r="C34" s="22">
        <v>9363</v>
      </c>
      <c r="D34" s="22">
        <v>1711473</v>
      </c>
      <c r="E34" s="22">
        <f t="shared" si="0"/>
        <v>182.79109259852612</v>
      </c>
      <c r="F34" s="22">
        <v>182.85756302521008</v>
      </c>
      <c r="G34" s="22">
        <v>175.22995761565517</v>
      </c>
      <c r="H34" s="23">
        <f t="shared" si="1"/>
        <v>99.963649068934174</v>
      </c>
      <c r="I34" s="24">
        <f t="shared" si="2"/>
        <v>104.31497849212255</v>
      </c>
      <c r="K34" s="158"/>
    </row>
    <row r="35" spans="2:11" ht="13.5" customHeight="1" thickTop="1" x14ac:dyDescent="0.2">
      <c r="B35" s="255" t="s">
        <v>147</v>
      </c>
      <c r="C35" s="255"/>
      <c r="D35" s="255"/>
      <c r="E35" s="255"/>
      <c r="F35" s="255"/>
      <c r="G35" s="255"/>
      <c r="H35" s="255"/>
      <c r="I35" s="255"/>
      <c r="J35" s="158"/>
    </row>
    <row r="36" spans="2:11" ht="13.5" customHeight="1" x14ac:dyDescent="0.25">
      <c r="B36" s="251" t="s">
        <v>148</v>
      </c>
      <c r="C36" s="252"/>
      <c r="D36" s="252"/>
      <c r="E36" s="252"/>
      <c r="F36" s="252"/>
      <c r="G36" s="252"/>
      <c r="H36" s="252"/>
      <c r="I36" s="252"/>
      <c r="J36" s="158"/>
    </row>
    <row r="37" spans="2:11" ht="13.5" customHeight="1" x14ac:dyDescent="0.2">
      <c r="B37" s="158"/>
      <c r="C37" s="158"/>
      <c r="E37" s="158"/>
      <c r="F37" s="158"/>
      <c r="G37" s="165"/>
      <c r="H37" s="165"/>
      <c r="J37" s="158"/>
    </row>
    <row r="38" spans="2:11" ht="15.75" x14ac:dyDescent="0.25">
      <c r="E38" s="25"/>
      <c r="F38" s="25"/>
      <c r="G38" s="25"/>
      <c r="H38" s="25"/>
      <c r="K38" s="26"/>
    </row>
    <row r="39" spans="2:11" ht="15.75" x14ac:dyDescent="0.25">
      <c r="E39" s="25"/>
      <c r="F39" s="25"/>
      <c r="G39" s="25"/>
      <c r="H39" s="25"/>
    </row>
    <row r="40" spans="2:11" ht="15.75" x14ac:dyDescent="0.25">
      <c r="E40" s="25"/>
      <c r="F40" s="25"/>
      <c r="G40" s="25"/>
      <c r="H40" s="25"/>
    </row>
    <row r="41" spans="2:11" ht="25.5" customHeight="1" x14ac:dyDescent="0.25">
      <c r="E41" s="25"/>
      <c r="F41" s="25"/>
      <c r="G41" s="25"/>
      <c r="H41" s="25"/>
    </row>
    <row r="42" spans="2:11" ht="20.25" customHeight="1" x14ac:dyDescent="0.25">
      <c r="E42" s="25" t="s">
        <v>23</v>
      </c>
      <c r="F42" s="25"/>
      <c r="G42" s="25"/>
      <c r="H42" s="25"/>
    </row>
    <row r="43" spans="2:11" ht="19.5" customHeight="1" x14ac:dyDescent="0.25">
      <c r="E43" s="25" t="s">
        <v>23</v>
      </c>
      <c r="F43" s="166" t="s">
        <v>23</v>
      </c>
      <c r="G43" s="166"/>
      <c r="H43" s="25"/>
    </row>
    <row r="44" spans="2:11" ht="21" customHeight="1" x14ac:dyDescent="0.25">
      <c r="E44" s="25" t="s">
        <v>23</v>
      </c>
      <c r="F44" s="25"/>
      <c r="G44" s="25"/>
      <c r="H44" s="25"/>
    </row>
    <row r="45" spans="2:11" ht="20.25" customHeight="1" x14ac:dyDescent="0.25">
      <c r="E45" s="25" t="s">
        <v>23</v>
      </c>
      <c r="F45" s="25"/>
      <c r="G45" s="25"/>
      <c r="H45" s="25"/>
    </row>
    <row r="46" spans="2:11" ht="17.25" customHeight="1" x14ac:dyDescent="0.25">
      <c r="E46" s="25" t="s">
        <v>23</v>
      </c>
      <c r="F46" s="25"/>
      <c r="G46" s="25"/>
      <c r="H46" s="25"/>
    </row>
    <row r="47" spans="2:11" ht="19.5" customHeight="1" x14ac:dyDescent="0.25">
      <c r="E47" s="25" t="s">
        <v>23</v>
      </c>
      <c r="F47" s="25"/>
      <c r="G47" s="25"/>
      <c r="H47" s="25"/>
    </row>
    <row r="48" spans="2:11" ht="18" customHeight="1" x14ac:dyDescent="0.25">
      <c r="E48" s="25" t="s">
        <v>23</v>
      </c>
      <c r="F48" s="25"/>
      <c r="G48" s="25"/>
      <c r="H48" s="25"/>
    </row>
    <row r="49" spans="5:8" ht="17.25" customHeight="1" x14ac:dyDescent="0.25">
      <c r="E49" s="25" t="s">
        <v>23</v>
      </c>
      <c r="F49" s="25"/>
      <c r="G49" s="25"/>
      <c r="H49" s="25"/>
    </row>
    <row r="50" spans="5:8" ht="18" customHeight="1" x14ac:dyDescent="0.25">
      <c r="E50" s="25" t="s">
        <v>23</v>
      </c>
      <c r="F50" s="25"/>
      <c r="G50" s="25"/>
      <c r="H50" s="25"/>
    </row>
    <row r="51" spans="5:8" ht="16.5" customHeight="1" x14ac:dyDescent="0.25">
      <c r="E51" s="25" t="s">
        <v>23</v>
      </c>
      <c r="F51" s="25"/>
      <c r="G51" s="25"/>
      <c r="H51" s="25"/>
    </row>
    <row r="52" spans="5:8" ht="21" customHeight="1" x14ac:dyDescent="0.25">
      <c r="F52" s="25"/>
      <c r="G52" s="25"/>
      <c r="H52" s="25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K15" sqref="K15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7" t="s">
        <v>149</v>
      </c>
      <c r="B1" s="27"/>
      <c r="C1" s="27"/>
      <c r="D1" s="27"/>
      <c r="E1" s="27"/>
      <c r="F1" s="27"/>
      <c r="G1" s="27"/>
      <c r="H1" s="27"/>
    </row>
    <row r="2" spans="1:9" ht="15.75" x14ac:dyDescent="0.2">
      <c r="A2" s="256" t="s">
        <v>168</v>
      </c>
      <c r="B2" s="256"/>
      <c r="C2" s="256"/>
      <c r="D2" s="256"/>
      <c r="E2" s="256"/>
      <c r="F2" s="256"/>
      <c r="G2" s="256"/>
      <c r="H2" s="256"/>
      <c r="I2" s="256"/>
    </row>
    <row r="3" spans="1:9" ht="15.75" x14ac:dyDescent="0.25">
      <c r="A3" s="167" t="s">
        <v>150</v>
      </c>
      <c r="B3" s="25"/>
      <c r="C3" s="25"/>
      <c r="D3" s="25"/>
      <c r="E3" s="25"/>
      <c r="F3" s="25"/>
      <c r="G3" s="25"/>
      <c r="H3" s="25"/>
    </row>
    <row r="4" spans="1:9" ht="16.5" thickBot="1" x14ac:dyDescent="0.3">
      <c r="A4" s="28" t="s">
        <v>151</v>
      </c>
      <c r="B4" s="25"/>
      <c r="C4" s="25"/>
      <c r="D4" s="25"/>
      <c r="E4" s="25"/>
      <c r="F4" s="25"/>
      <c r="G4" s="25"/>
      <c r="H4" s="25"/>
    </row>
    <row r="5" spans="1:9" ht="102" customHeight="1" thickTop="1" thickBot="1" x14ac:dyDescent="0.25">
      <c r="A5" s="229" t="s">
        <v>24</v>
      </c>
      <c r="B5" s="230" t="s">
        <v>25</v>
      </c>
      <c r="C5" s="231" t="s">
        <v>26</v>
      </c>
      <c r="D5" s="231" t="s">
        <v>27</v>
      </c>
      <c r="E5" s="231" t="s">
        <v>28</v>
      </c>
      <c r="F5" s="231" t="s">
        <v>152</v>
      </c>
      <c r="G5" s="230" t="s">
        <v>29</v>
      </c>
      <c r="H5" s="232" t="s">
        <v>30</v>
      </c>
    </row>
    <row r="6" spans="1:9" ht="17.25" thickTop="1" thickBot="1" x14ac:dyDescent="0.25">
      <c r="A6" s="29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30">
        <v>7</v>
      </c>
    </row>
    <row r="7" spans="1:9" ht="13.5" thickTop="1" x14ac:dyDescent="0.2">
      <c r="A7" s="233" t="s">
        <v>153</v>
      </c>
      <c r="B7" s="31">
        <f>B8+B14+B20</f>
        <v>862097</v>
      </c>
      <c r="C7" s="32">
        <f>C8+C14+C20</f>
        <v>207949737</v>
      </c>
      <c r="D7" s="31">
        <f t="shared" ref="D7:D20" si="0">C7/B7</f>
        <v>241.213850645577</v>
      </c>
      <c r="E7" s="32">
        <v>241.02290332281379</v>
      </c>
      <c r="F7" s="32">
        <v>140.6235770824465</v>
      </c>
      <c r="G7" s="33">
        <f t="shared" ref="G7:G20" si="1">D7/E7*100</f>
        <v>100.07922372526875</v>
      </c>
      <c r="H7" s="34">
        <f t="shared" ref="H7:H20" si="2">D7/F7*100</f>
        <v>171.53158499456688</v>
      </c>
    </row>
    <row r="8" spans="1:9" ht="15.75" x14ac:dyDescent="0.25">
      <c r="A8" s="234" t="s">
        <v>31</v>
      </c>
      <c r="B8" s="35">
        <f>B10+B12</f>
        <v>756224</v>
      </c>
      <c r="C8" s="36">
        <f>C10+C12</f>
        <v>194719610</v>
      </c>
      <c r="D8" s="35">
        <f t="shared" si="0"/>
        <v>257.48932855873392</v>
      </c>
      <c r="E8" s="36">
        <v>257.29387939562497</v>
      </c>
      <c r="F8" s="36">
        <v>153.26898392096683</v>
      </c>
      <c r="G8" s="37">
        <f t="shared" si="1"/>
        <v>100.07596339390896</v>
      </c>
      <c r="H8" s="38">
        <f t="shared" si="2"/>
        <v>167.99832684446341</v>
      </c>
    </row>
    <row r="9" spans="1:9" ht="15.75" x14ac:dyDescent="0.25">
      <c r="A9" s="234" t="s">
        <v>32</v>
      </c>
      <c r="B9" s="39">
        <f>B11+B13</f>
        <v>651935</v>
      </c>
      <c r="C9" s="36">
        <f>C11+C13</f>
        <v>167917923</v>
      </c>
      <c r="D9" s="39">
        <f t="shared" si="0"/>
        <v>257.56850452882571</v>
      </c>
      <c r="E9" s="36">
        <v>257.38828878831868</v>
      </c>
      <c r="F9" s="36">
        <v>150.64647006642289</v>
      </c>
      <c r="G9" s="37">
        <f t="shared" si="1"/>
        <v>100.07001707084476</v>
      </c>
      <c r="H9" s="38">
        <f t="shared" si="2"/>
        <v>170.97546621255637</v>
      </c>
      <c r="I9" s="40"/>
    </row>
    <row r="10" spans="1:9" ht="15.75" x14ac:dyDescent="0.25">
      <c r="A10" s="234" t="s">
        <v>33</v>
      </c>
      <c r="B10" s="31">
        <v>288060</v>
      </c>
      <c r="C10" s="32">
        <v>87531860</v>
      </c>
      <c r="D10" s="31">
        <f t="shared" si="0"/>
        <v>303.86676386863849</v>
      </c>
      <c r="E10" s="32">
        <v>303.81084455265096</v>
      </c>
      <c r="F10" s="32">
        <v>183.17689017134498</v>
      </c>
      <c r="G10" s="33">
        <f t="shared" si="1"/>
        <v>100.01840596443155</v>
      </c>
      <c r="H10" s="41">
        <f t="shared" si="2"/>
        <v>165.88706336503438</v>
      </c>
    </row>
    <row r="11" spans="1:9" ht="18.75" customHeight="1" x14ac:dyDescent="0.25">
      <c r="A11" s="234" t="s">
        <v>34</v>
      </c>
      <c r="B11" s="42">
        <v>246188</v>
      </c>
      <c r="C11" s="36">
        <v>75102026</v>
      </c>
      <c r="D11" s="42">
        <f t="shared" si="0"/>
        <v>305.05965359806328</v>
      </c>
      <c r="E11" s="36">
        <v>305.00572828111086</v>
      </c>
      <c r="F11" s="36">
        <v>180.028469085936</v>
      </c>
      <c r="G11" s="37">
        <f t="shared" si="1"/>
        <v>100.01768009973331</v>
      </c>
      <c r="H11" s="38">
        <f t="shared" si="2"/>
        <v>169.45078472696676</v>
      </c>
    </row>
    <row r="12" spans="1:9" ht="17.25" customHeight="1" x14ac:dyDescent="0.25">
      <c r="A12" s="235" t="s">
        <v>35</v>
      </c>
      <c r="B12" s="31">
        <v>468164</v>
      </c>
      <c r="C12" s="36">
        <v>107187750</v>
      </c>
      <c r="D12" s="31">
        <f t="shared" si="0"/>
        <v>228.95342230500424</v>
      </c>
      <c r="E12" s="36">
        <v>228.79787256580173</v>
      </c>
      <c r="F12" s="36">
        <v>136.02962584425981</v>
      </c>
      <c r="G12" s="37">
        <f t="shared" si="1"/>
        <v>100.06798565802126</v>
      </c>
      <c r="H12" s="38">
        <f t="shared" si="2"/>
        <v>168.31144016166948</v>
      </c>
    </row>
    <row r="13" spans="1:9" ht="17.25" customHeight="1" x14ac:dyDescent="0.25">
      <c r="A13" s="234" t="s">
        <v>34</v>
      </c>
      <c r="B13" s="42">
        <v>405747</v>
      </c>
      <c r="C13" s="36">
        <v>92815897</v>
      </c>
      <c r="D13" s="42">
        <f t="shared" si="0"/>
        <v>228.75313187774648</v>
      </c>
      <c r="E13" s="36">
        <v>228.61486658382177</v>
      </c>
      <c r="F13" s="36">
        <v>133.91608583154687</v>
      </c>
      <c r="G13" s="37">
        <f t="shared" si="1"/>
        <v>100.06047957247523</v>
      </c>
      <c r="H13" s="38">
        <f t="shared" si="2"/>
        <v>170.81826313643543</v>
      </c>
    </row>
    <row r="14" spans="1:9" ht="15.75" x14ac:dyDescent="0.25">
      <c r="A14" s="234" t="s">
        <v>36</v>
      </c>
      <c r="B14" s="31">
        <f>B16+B18</f>
        <v>19580</v>
      </c>
      <c r="C14" s="36">
        <f>C16+C18</f>
        <v>3530764</v>
      </c>
      <c r="D14" s="31">
        <f t="shared" si="0"/>
        <v>180.32502553626148</v>
      </c>
      <c r="E14" s="36">
        <v>180.40998082551215</v>
      </c>
      <c r="F14" s="36">
        <v>111.7588526123558</v>
      </c>
      <c r="G14" s="37">
        <f t="shared" si="1"/>
        <v>99.952909872911718</v>
      </c>
      <c r="H14" s="38">
        <f t="shared" si="2"/>
        <v>161.35189411950458</v>
      </c>
    </row>
    <row r="15" spans="1:9" ht="15.75" x14ac:dyDescent="0.25">
      <c r="A15" s="234" t="s">
        <v>32</v>
      </c>
      <c r="B15" s="42">
        <f>B17+B19</f>
        <v>15237</v>
      </c>
      <c r="C15" s="36">
        <f>C17+C19</f>
        <v>2877999</v>
      </c>
      <c r="D15" s="42">
        <f t="shared" si="0"/>
        <v>188.88226028745817</v>
      </c>
      <c r="E15" s="36">
        <v>188.97251215559157</v>
      </c>
      <c r="F15" s="36">
        <v>115.71900068760027</v>
      </c>
      <c r="G15" s="37">
        <f t="shared" si="1"/>
        <v>99.952240742791687</v>
      </c>
      <c r="H15" s="38">
        <f t="shared" si="2"/>
        <v>163.22493208991011</v>
      </c>
    </row>
    <row r="16" spans="1:9" ht="15.75" x14ac:dyDescent="0.25">
      <c r="A16" s="235" t="s">
        <v>37</v>
      </c>
      <c r="B16" s="31">
        <v>1683</v>
      </c>
      <c r="C16" s="36">
        <v>249883</v>
      </c>
      <c r="D16" s="31">
        <f t="shared" si="0"/>
        <v>148.47474747474749</v>
      </c>
      <c r="E16" s="36">
        <v>148.98760330578511</v>
      </c>
      <c r="F16" s="36">
        <v>95.433424657534246</v>
      </c>
      <c r="G16" s="37">
        <f t="shared" si="1"/>
        <v>99.655772816222139</v>
      </c>
      <c r="H16" s="38">
        <f t="shared" si="2"/>
        <v>155.57939789707186</v>
      </c>
    </row>
    <row r="17" spans="1:8" ht="15.75" x14ac:dyDescent="0.25">
      <c r="A17" s="234" t="s">
        <v>38</v>
      </c>
      <c r="B17" s="42">
        <v>1006</v>
      </c>
      <c r="C17" s="36">
        <v>159961</v>
      </c>
      <c r="D17" s="42">
        <f t="shared" si="0"/>
        <v>159.00695825049701</v>
      </c>
      <c r="E17" s="36">
        <v>159.55830039525691</v>
      </c>
      <c r="F17" s="36">
        <v>99.263109475620979</v>
      </c>
      <c r="G17" s="37">
        <f t="shared" si="1"/>
        <v>99.654457246414566</v>
      </c>
      <c r="H17" s="38">
        <f t="shared" si="2"/>
        <v>160.18736375526208</v>
      </c>
    </row>
    <row r="18" spans="1:8" ht="15.75" x14ac:dyDescent="0.25">
      <c r="A18" s="235" t="s">
        <v>39</v>
      </c>
      <c r="B18" s="31">
        <v>17897</v>
      </c>
      <c r="C18" s="36">
        <v>3280881</v>
      </c>
      <c r="D18" s="31">
        <f t="shared" si="0"/>
        <v>183.32016539084762</v>
      </c>
      <c r="E18" s="36">
        <v>183.34694327962922</v>
      </c>
      <c r="F18" s="36">
        <v>113.20333559584989</v>
      </c>
      <c r="G18" s="37">
        <f t="shared" si="1"/>
        <v>99.985394963066952</v>
      </c>
      <c r="H18" s="38">
        <f t="shared" si="2"/>
        <v>161.93883724886305</v>
      </c>
    </row>
    <row r="19" spans="1:8" ht="15.75" x14ac:dyDescent="0.25">
      <c r="A19" s="234" t="s">
        <v>38</v>
      </c>
      <c r="B19" s="42">
        <v>14231</v>
      </c>
      <c r="C19" s="36">
        <v>2718038</v>
      </c>
      <c r="D19" s="42">
        <f t="shared" si="0"/>
        <v>190.99416766214603</v>
      </c>
      <c r="E19" s="36">
        <v>191.037813085409</v>
      </c>
      <c r="F19" s="36">
        <v>116.81203788573174</v>
      </c>
      <c r="G19" s="37">
        <f t="shared" si="1"/>
        <v>99.977153516071994</v>
      </c>
      <c r="H19" s="38">
        <f t="shared" si="2"/>
        <v>163.5055522693483</v>
      </c>
    </row>
    <row r="20" spans="1:8" ht="16.5" thickBot="1" x14ac:dyDescent="0.3">
      <c r="A20" s="236" t="s">
        <v>40</v>
      </c>
      <c r="B20" s="43">
        <v>86293</v>
      </c>
      <c r="C20" s="44">
        <v>9699363</v>
      </c>
      <c r="D20" s="43">
        <f t="shared" si="0"/>
        <v>112.40034533507932</v>
      </c>
      <c r="E20" s="44">
        <v>112.33551571777052</v>
      </c>
      <c r="F20" s="44">
        <v>38.570679238471421</v>
      </c>
      <c r="G20" s="45">
        <f t="shared" si="1"/>
        <v>100.05771070430805</v>
      </c>
      <c r="H20" s="46">
        <f t="shared" si="2"/>
        <v>291.41396406358393</v>
      </c>
    </row>
    <row r="21" spans="1:8" ht="16.5" thickTop="1" x14ac:dyDescent="0.25">
      <c r="A21" s="25"/>
      <c r="B21" s="25"/>
      <c r="C21" s="25"/>
      <c r="D21" s="25"/>
      <c r="E21" s="25"/>
      <c r="F21" s="25"/>
      <c r="G21" s="25"/>
      <c r="H21" s="25"/>
    </row>
    <row r="22" spans="1:8" ht="15.75" x14ac:dyDescent="0.25">
      <c r="A22" s="168"/>
      <c r="B22" s="168"/>
      <c r="C22" s="168"/>
      <c r="D22" s="25"/>
      <c r="E22" s="25"/>
      <c r="F22" s="169"/>
      <c r="G22" s="25"/>
      <c r="H22" s="25"/>
    </row>
    <row r="23" spans="1:8" x14ac:dyDescent="0.2">
      <c r="D23" t="s">
        <v>154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>
      <selection activeCell="H15" sqref="H15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70"/>
      <c r="B1" s="171"/>
      <c r="C1" s="5"/>
      <c r="D1" s="6"/>
    </row>
    <row r="2" spans="1:6" ht="13.5" customHeight="1" x14ac:dyDescent="0.25">
      <c r="A2" s="172" t="s">
        <v>155</v>
      </c>
      <c r="B2" s="171"/>
      <c r="C2" s="5"/>
      <c r="D2" s="6"/>
    </row>
    <row r="3" spans="1:6" ht="13.5" customHeight="1" x14ac:dyDescent="0.25">
      <c r="A3" s="27"/>
      <c r="B3" s="171"/>
      <c r="C3" s="5"/>
      <c r="D3" s="6"/>
    </row>
    <row r="4" spans="1:6" ht="16.5" customHeight="1" x14ac:dyDescent="0.25">
      <c r="A4" s="173" t="s">
        <v>156</v>
      </c>
      <c r="B4" s="174"/>
      <c r="C4" s="173"/>
      <c r="D4" s="168"/>
    </row>
    <row r="5" spans="1:6" ht="16.5" customHeight="1" thickBot="1" x14ac:dyDescent="0.3">
      <c r="A5" s="173"/>
      <c r="B5" s="174"/>
      <c r="C5" s="173"/>
      <c r="D5" s="168"/>
    </row>
    <row r="6" spans="1:6" ht="72.75" customHeight="1" thickTop="1" thickBot="1" x14ac:dyDescent="0.25">
      <c r="A6" s="229" t="s">
        <v>2</v>
      </c>
      <c r="B6" s="231" t="s">
        <v>136</v>
      </c>
      <c r="C6" s="231" t="s">
        <v>137</v>
      </c>
      <c r="D6" s="237" t="s">
        <v>5</v>
      </c>
      <c r="E6" s="231" t="s">
        <v>6</v>
      </c>
      <c r="F6" s="238" t="s">
        <v>7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9">
        <v>3</v>
      </c>
      <c r="E7" s="8">
        <v>4</v>
      </c>
      <c r="F7" s="30">
        <v>5</v>
      </c>
    </row>
    <row r="8" spans="1:6" ht="15.95" customHeight="1" thickTop="1" x14ac:dyDescent="0.25">
      <c r="A8" s="222" t="s">
        <v>157</v>
      </c>
      <c r="B8" s="175">
        <f>B11+B17+B19+B21+B29+B30</f>
        <v>5526576</v>
      </c>
      <c r="C8" s="175">
        <f>C11+C17+C19+C21+C29+C30</f>
        <v>2841652896</v>
      </c>
      <c r="D8" s="11">
        <f t="shared" ref="D8:D31" si="0">C8/B8</f>
        <v>514.1796468554852</v>
      </c>
      <c r="E8" s="18">
        <v>513.76083666098555</v>
      </c>
      <c r="F8" s="13">
        <f>D8/E8*100</f>
        <v>100.08151851301503</v>
      </c>
    </row>
    <row r="9" spans="1:6" ht="15.95" customHeight="1" x14ac:dyDescent="0.25">
      <c r="A9" s="222" t="s">
        <v>142</v>
      </c>
      <c r="B9" s="176">
        <f>[1]agric!B7+[1]stat!C10</f>
        <v>1573805</v>
      </c>
      <c r="C9" s="176">
        <f>[1]agric!C7+[1]stat!D10</f>
        <v>330740010</v>
      </c>
      <c r="D9" s="11">
        <f t="shared" si="0"/>
        <v>210.15310664281787</v>
      </c>
      <c r="E9" s="18">
        <v>210.29270151261358</v>
      </c>
      <c r="F9" s="164">
        <f>D9/E9*100</f>
        <v>99.93361877573895</v>
      </c>
    </row>
    <row r="10" spans="1:6" ht="15.95" customHeight="1" x14ac:dyDescent="0.25">
      <c r="A10" s="222" t="s">
        <v>144</v>
      </c>
      <c r="B10" s="176">
        <f>[1]agric!B7+[1]stat!C11</f>
        <v>945618</v>
      </c>
      <c r="C10" s="176">
        <f>[1]agric!C7+[1]stat!D11</f>
        <v>231280604</v>
      </c>
      <c r="D10" s="11">
        <f t="shared" si="0"/>
        <v>244.58143140253253</v>
      </c>
      <c r="E10" s="18">
        <v>244.35924423668411</v>
      </c>
      <c r="F10" s="164">
        <f>D10/E10*100</f>
        <v>100.09092644174051</v>
      </c>
    </row>
    <row r="11" spans="1:6" ht="15.95" customHeight="1" x14ac:dyDescent="0.25">
      <c r="A11" s="221" t="s">
        <v>9</v>
      </c>
      <c r="B11" s="177">
        <f>B13+B15</f>
        <v>3823624</v>
      </c>
      <c r="C11" s="178">
        <f>C13+C15</f>
        <v>2211015682</v>
      </c>
      <c r="D11" s="11">
        <f t="shared" si="0"/>
        <v>578.25133485928529</v>
      </c>
      <c r="E11" s="15">
        <v>577.50133636547798</v>
      </c>
      <c r="F11" s="17">
        <f t="shared" ref="F11:F31" si="1">D11/E11*100</f>
        <v>100.12986956853251</v>
      </c>
    </row>
    <row r="12" spans="1:6" ht="15.95" customHeight="1" x14ac:dyDescent="0.25">
      <c r="A12" s="221" t="s">
        <v>10</v>
      </c>
      <c r="B12" s="179">
        <f>B14+B16</f>
        <v>2164566</v>
      </c>
      <c r="C12" s="178">
        <f>C14+C16</f>
        <v>1068350822</v>
      </c>
      <c r="D12" s="14">
        <f t="shared" si="0"/>
        <v>493.5635235885623</v>
      </c>
      <c r="E12" s="15">
        <v>492.73211353452729</v>
      </c>
      <c r="F12" s="17">
        <f t="shared" si="1"/>
        <v>100.16873470009313</v>
      </c>
    </row>
    <row r="13" spans="1:6" ht="15.95" customHeight="1" x14ac:dyDescent="0.25">
      <c r="A13" s="222" t="s">
        <v>11</v>
      </c>
      <c r="B13" s="180">
        <f>[1]stat!C14+[1]agric!B10</f>
        <v>2286643</v>
      </c>
      <c r="C13" s="180">
        <f>[1]stat!D14+[1]agric!C10</f>
        <v>1638487958</v>
      </c>
      <c r="D13" s="11">
        <f t="shared" si="0"/>
        <v>716.54733948412581</v>
      </c>
      <c r="E13" s="18">
        <v>716.00449254592286</v>
      </c>
      <c r="F13" s="20">
        <f t="shared" si="1"/>
        <v>100.0758161357721</v>
      </c>
    </row>
    <row r="14" spans="1:6" ht="15.95" customHeight="1" x14ac:dyDescent="0.25">
      <c r="A14" s="221" t="s">
        <v>12</v>
      </c>
      <c r="B14" s="178">
        <f>[1]stat!C15+[1]agric!B11</f>
        <v>1079065</v>
      </c>
      <c r="C14" s="178">
        <f>[1]stat!D15+[1]agric!C11</f>
        <v>697186699</v>
      </c>
      <c r="D14" s="14">
        <f t="shared" si="0"/>
        <v>646.10259715587108</v>
      </c>
      <c r="E14" s="15">
        <v>645.66247704368959</v>
      </c>
      <c r="F14" s="17">
        <f t="shared" si="1"/>
        <v>100.0681656636137</v>
      </c>
    </row>
    <row r="15" spans="1:6" ht="15.95" customHeight="1" x14ac:dyDescent="0.25">
      <c r="A15" s="223" t="s">
        <v>13</v>
      </c>
      <c r="B15" s="180">
        <f>[1]stat!C16+[1]agric!B12</f>
        <v>1536981</v>
      </c>
      <c r="C15" s="178">
        <f>[1]stat!D16+[1]agric!C12</f>
        <v>572527724</v>
      </c>
      <c r="D15" s="11">
        <f t="shared" si="0"/>
        <v>372.50149741603832</v>
      </c>
      <c r="E15" s="15">
        <v>370.15973456006077</v>
      </c>
      <c r="F15" s="17">
        <f t="shared" si="1"/>
        <v>100.6326357616289</v>
      </c>
    </row>
    <row r="16" spans="1:6" ht="15.95" customHeight="1" x14ac:dyDescent="0.25">
      <c r="A16" s="221" t="s">
        <v>12</v>
      </c>
      <c r="B16" s="178">
        <f>[1]stat!C17+[1]agric!B13</f>
        <v>1085501</v>
      </c>
      <c r="C16" s="178">
        <f>[1]stat!D17+[1]agric!C13</f>
        <v>371164123</v>
      </c>
      <c r="D16" s="14">
        <f t="shared" si="0"/>
        <v>341.92886326221719</v>
      </c>
      <c r="E16" s="15">
        <v>340.01950701051948</v>
      </c>
      <c r="F16" s="17">
        <f t="shared" si="1"/>
        <v>100.56154315041657</v>
      </c>
    </row>
    <row r="17" spans="1:6" ht="15.95" customHeight="1" x14ac:dyDescent="0.25">
      <c r="A17" s="224" t="s">
        <v>14</v>
      </c>
      <c r="B17" s="181">
        <f>[1]stat!C18</f>
        <v>9955</v>
      </c>
      <c r="C17" s="178">
        <f>[1]stat!D18</f>
        <v>7675324</v>
      </c>
      <c r="D17" s="11">
        <f t="shared" si="0"/>
        <v>771.00190858864892</v>
      </c>
      <c r="E17" s="15">
        <v>770.73040533811377</v>
      </c>
      <c r="F17" s="17">
        <f t="shared" si="1"/>
        <v>100.03522674707715</v>
      </c>
    </row>
    <row r="18" spans="1:6" ht="15.95" customHeight="1" x14ac:dyDescent="0.25">
      <c r="A18" s="221" t="s">
        <v>15</v>
      </c>
      <c r="B18" s="182">
        <f>[1]stat!C19</f>
        <v>6475</v>
      </c>
      <c r="C18" s="178">
        <f>[1]stat!D19</f>
        <v>4890521</v>
      </c>
      <c r="D18" s="14">
        <f t="shared" si="0"/>
        <v>755.2928185328185</v>
      </c>
      <c r="E18" s="15">
        <v>755.38587622549016</v>
      </c>
      <c r="F18" s="17">
        <f t="shared" si="1"/>
        <v>99.987680774078456</v>
      </c>
    </row>
    <row r="19" spans="1:6" ht="15.95" customHeight="1" x14ac:dyDescent="0.2">
      <c r="A19" s="225" t="s">
        <v>16</v>
      </c>
      <c r="B19" s="181">
        <f>[1]stat!C20</f>
        <v>112210</v>
      </c>
      <c r="C19" s="178">
        <f>[1]stat!D20</f>
        <v>60038838</v>
      </c>
      <c r="D19" s="11">
        <f t="shared" si="0"/>
        <v>535.0578201586311</v>
      </c>
      <c r="E19" s="15">
        <v>535.26760425562202</v>
      </c>
      <c r="F19" s="17">
        <f t="shared" si="1"/>
        <v>99.96080762307993</v>
      </c>
    </row>
    <row r="20" spans="1:6" ht="15.95" customHeight="1" x14ac:dyDescent="0.25">
      <c r="A20" s="221" t="s">
        <v>15</v>
      </c>
      <c r="B20" s="182">
        <f>[1]stat!C21</f>
        <v>73924</v>
      </c>
      <c r="C20" s="178">
        <f>[1]stat!D21</f>
        <v>37661848</v>
      </c>
      <c r="D20" s="14">
        <f t="shared" si="0"/>
        <v>509.46712840214275</v>
      </c>
      <c r="E20" s="15">
        <v>509.77474333755492</v>
      </c>
      <c r="F20" s="17">
        <f t="shared" si="1"/>
        <v>99.939656693582307</v>
      </c>
    </row>
    <row r="21" spans="1:6" ht="15.95" customHeight="1" x14ac:dyDescent="0.25">
      <c r="A21" s="221" t="s">
        <v>17</v>
      </c>
      <c r="B21" s="180">
        <f>B23+B25+B27</f>
        <v>906278</v>
      </c>
      <c r="C21" s="183">
        <f>C23+C25+C27</f>
        <v>389543924</v>
      </c>
      <c r="D21" s="11">
        <f t="shared" si="0"/>
        <v>429.82829109831641</v>
      </c>
      <c r="E21" s="15">
        <v>429.88544782801921</v>
      </c>
      <c r="F21" s="17">
        <f t="shared" si="1"/>
        <v>99.986704195270732</v>
      </c>
    </row>
    <row r="22" spans="1:6" ht="15.95" customHeight="1" x14ac:dyDescent="0.25">
      <c r="A22" s="221" t="s">
        <v>15</v>
      </c>
      <c r="B22" s="178">
        <f>B24+B26+B28</f>
        <v>447922</v>
      </c>
      <c r="C22" s="183">
        <f>C24+C26+C28</f>
        <v>179686886</v>
      </c>
      <c r="D22" s="14">
        <f t="shared" si="0"/>
        <v>401.15664334415368</v>
      </c>
      <c r="E22" s="15">
        <v>401.25942544557466</v>
      </c>
      <c r="F22" s="17">
        <f t="shared" si="1"/>
        <v>99.974385124709073</v>
      </c>
    </row>
    <row r="23" spans="1:6" ht="15.95" customHeight="1" x14ac:dyDescent="0.25">
      <c r="A23" s="223" t="s">
        <v>18</v>
      </c>
      <c r="B23" s="180">
        <f>[1]stat!C24+[1]agric!B16</f>
        <v>42203</v>
      </c>
      <c r="C23" s="178">
        <f>[1]stat!D24+[1]agric!C16</f>
        <v>17887750</v>
      </c>
      <c r="D23" s="11">
        <f t="shared" si="0"/>
        <v>423.85020022273301</v>
      </c>
      <c r="E23" s="15">
        <v>423.66921592452292</v>
      </c>
      <c r="F23" s="17">
        <f t="shared" si="1"/>
        <v>100.04271830272474</v>
      </c>
    </row>
    <row r="24" spans="1:6" ht="15.95" customHeight="1" x14ac:dyDescent="0.25">
      <c r="A24" s="221" t="s">
        <v>19</v>
      </c>
      <c r="B24" s="178">
        <f>[1]stat!C25+[1]agric!B17</f>
        <v>14923</v>
      </c>
      <c r="C24" s="178">
        <f>[1]stat!D25+[1]agric!C17</f>
        <v>5724648</v>
      </c>
      <c r="D24" s="14">
        <f t="shared" si="0"/>
        <v>383.61241037324936</v>
      </c>
      <c r="E24" s="15">
        <v>383.60207659115429</v>
      </c>
      <c r="F24" s="17">
        <f t="shared" si="1"/>
        <v>100.002693880645</v>
      </c>
    </row>
    <row r="25" spans="1:6" ht="15.95" customHeight="1" x14ac:dyDescent="0.25">
      <c r="A25" s="223" t="s">
        <v>20</v>
      </c>
      <c r="B25" s="180">
        <f>[1]stat!C26+[1]agric!B18</f>
        <v>562458</v>
      </c>
      <c r="C25" s="178">
        <f>[1]stat!D26+[1]agric!C18</f>
        <v>243354066</v>
      </c>
      <c r="D25" s="11">
        <f t="shared" si="0"/>
        <v>432.66175607778712</v>
      </c>
      <c r="E25" s="15">
        <v>432.70660327409826</v>
      </c>
      <c r="F25" s="17">
        <f t="shared" si="1"/>
        <v>99.989635657054492</v>
      </c>
    </row>
    <row r="26" spans="1:6" ht="15.95" customHeight="1" x14ac:dyDescent="0.25">
      <c r="A26" s="221" t="s">
        <v>19</v>
      </c>
      <c r="B26" s="178">
        <f>[1]stat!C27+[1]agric!B19</f>
        <v>283261</v>
      </c>
      <c r="C26" s="178">
        <f>[1]stat!D27+[1]agric!C19</f>
        <v>113967213</v>
      </c>
      <c r="D26" s="14">
        <f t="shared" si="0"/>
        <v>402.33993737224682</v>
      </c>
      <c r="E26" s="15">
        <v>402.42224586646563</v>
      </c>
      <c r="F26" s="17">
        <f t="shared" si="1"/>
        <v>99.979546733545604</v>
      </c>
    </row>
    <row r="27" spans="1:6" ht="15.95" customHeight="1" x14ac:dyDescent="0.25">
      <c r="A27" s="223" t="s">
        <v>21</v>
      </c>
      <c r="B27" s="180">
        <f>[1]stat!C28</f>
        <v>301617</v>
      </c>
      <c r="C27" s="178">
        <f>[1]stat!D28</f>
        <v>128302108</v>
      </c>
      <c r="D27" s="11">
        <f t="shared" si="0"/>
        <v>425.38089033443077</v>
      </c>
      <c r="E27" s="15">
        <v>425.4586039746323</v>
      </c>
      <c r="F27" s="17">
        <f t="shared" si="1"/>
        <v>99.981734147699569</v>
      </c>
    </row>
    <row r="28" spans="1:6" ht="15.95" customHeight="1" x14ac:dyDescent="0.25">
      <c r="A28" s="221" t="s">
        <v>19</v>
      </c>
      <c r="B28" s="178">
        <f>[1]stat!C29</f>
        <v>149738</v>
      </c>
      <c r="C28" s="178">
        <f>[1]stat!D29</f>
        <v>59995025</v>
      </c>
      <c r="D28" s="14">
        <f t="shared" si="0"/>
        <v>400.66666444055619</v>
      </c>
      <c r="E28" s="15">
        <v>400.80150897254151</v>
      </c>
      <c r="F28" s="17">
        <f t="shared" si="1"/>
        <v>99.966356281359566</v>
      </c>
    </row>
    <row r="29" spans="1:6" ht="15.95" customHeight="1" x14ac:dyDescent="0.25">
      <c r="A29" s="221" t="s">
        <v>22</v>
      </c>
      <c r="B29" s="184">
        <f>[1]stat!C30+[1]agric!B20</f>
        <v>672382</v>
      </c>
      <c r="C29" s="185">
        <f>[1]stat!D30+[1]agric!C20</f>
        <v>173054853</v>
      </c>
      <c r="D29" s="21">
        <f t="shared" si="0"/>
        <v>257.37579679408429</v>
      </c>
      <c r="E29" s="186">
        <v>256.82024152580135</v>
      </c>
      <c r="F29" s="17">
        <f t="shared" si="1"/>
        <v>100.21632067043559</v>
      </c>
    </row>
    <row r="30" spans="1:6" ht="17.25" customHeight="1" x14ac:dyDescent="0.25">
      <c r="A30" s="239" t="s">
        <v>158</v>
      </c>
      <c r="B30" s="187">
        <f>[1]stat!C31</f>
        <v>2127</v>
      </c>
      <c r="C30" s="188">
        <f>[1]stat!D31</f>
        <v>324275</v>
      </c>
      <c r="D30" s="189">
        <f t="shared" si="0"/>
        <v>152.45651151857075</v>
      </c>
      <c r="E30" s="190">
        <v>152</v>
      </c>
      <c r="F30" s="191">
        <f t="shared" si="1"/>
        <v>100.30033652537549</v>
      </c>
    </row>
    <row r="31" spans="1:6" ht="16.5" thickBot="1" x14ac:dyDescent="0.3">
      <c r="A31" s="228" t="s">
        <v>19</v>
      </c>
      <c r="B31" s="192">
        <f>[1]stat!C32</f>
        <v>1621</v>
      </c>
      <c r="C31" s="193">
        <f>[1]stat!D32</f>
        <v>246951</v>
      </c>
      <c r="D31" s="194">
        <f t="shared" si="0"/>
        <v>152.34484885872919</v>
      </c>
      <c r="E31" s="195">
        <v>152</v>
      </c>
      <c r="F31" s="196">
        <f t="shared" si="1"/>
        <v>100.22687424916394</v>
      </c>
    </row>
    <row r="32" spans="1:6" ht="16.5" thickTop="1" x14ac:dyDescent="0.25">
      <c r="A32" s="25"/>
      <c r="B32" s="2"/>
      <c r="C32" s="25"/>
      <c r="D32" s="25"/>
      <c r="E32" s="197"/>
      <c r="F32" s="198"/>
    </row>
    <row r="33" spans="4:6" ht="15.75" x14ac:dyDescent="0.25">
      <c r="D33" s="25"/>
      <c r="E33" s="197"/>
      <c r="F33" s="198"/>
    </row>
    <row r="34" spans="4:6" ht="15.75" x14ac:dyDescent="0.25">
      <c r="D34" s="25"/>
    </row>
    <row r="35" spans="4:6" ht="15.75" x14ac:dyDescent="0.25">
      <c r="D35" s="25"/>
    </row>
    <row r="36" spans="4:6" ht="25.5" customHeight="1" x14ac:dyDescent="0.25">
      <c r="D36" s="25"/>
    </row>
    <row r="37" spans="4:6" ht="20.25" customHeight="1" x14ac:dyDescent="0.25">
      <c r="D37" s="25" t="s">
        <v>23</v>
      </c>
    </row>
    <row r="38" spans="4:6" ht="19.5" customHeight="1" x14ac:dyDescent="0.25">
      <c r="D38" s="25" t="s">
        <v>23</v>
      </c>
    </row>
    <row r="39" spans="4:6" ht="21" customHeight="1" x14ac:dyDescent="0.25">
      <c r="D39" s="25" t="s">
        <v>23</v>
      </c>
    </row>
    <row r="40" spans="4:6" ht="20.25" customHeight="1" x14ac:dyDescent="0.25">
      <c r="D40" s="25" t="s">
        <v>23</v>
      </c>
    </row>
    <row r="41" spans="4:6" ht="17.25" customHeight="1" x14ac:dyDescent="0.25">
      <c r="D41" s="25" t="s">
        <v>23</v>
      </c>
    </row>
    <row r="42" spans="4:6" ht="19.5" customHeight="1" x14ac:dyDescent="0.25">
      <c r="D42" s="25" t="s">
        <v>23</v>
      </c>
    </row>
    <row r="43" spans="4:6" ht="18" customHeight="1" x14ac:dyDescent="0.25">
      <c r="D43" s="25" t="s">
        <v>23</v>
      </c>
    </row>
    <row r="44" spans="4:6" ht="17.25" customHeight="1" x14ac:dyDescent="0.25">
      <c r="D44" s="25" t="s">
        <v>23</v>
      </c>
    </row>
    <row r="45" spans="4:6" ht="18" customHeight="1" x14ac:dyDescent="0.25">
      <c r="D45" s="25" t="s">
        <v>23</v>
      </c>
    </row>
    <row r="46" spans="4:6" ht="16.5" customHeight="1" x14ac:dyDescent="0.25">
      <c r="D46" s="25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0" sqref="G20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7" t="s">
        <v>159</v>
      </c>
      <c r="B1" s="27"/>
      <c r="C1" s="27"/>
      <c r="D1" s="27"/>
      <c r="E1" s="27"/>
      <c r="F1" s="27"/>
      <c r="G1" s="27"/>
    </row>
    <row r="2" spans="1:8" ht="15.75" x14ac:dyDescent="0.2">
      <c r="A2" s="27"/>
      <c r="B2" s="27"/>
      <c r="C2" s="27"/>
      <c r="D2" s="27"/>
      <c r="E2" s="27"/>
      <c r="F2" s="27"/>
      <c r="G2" s="27"/>
    </row>
    <row r="3" spans="1:8" ht="15.75" x14ac:dyDescent="0.25">
      <c r="A3" s="28" t="s">
        <v>160</v>
      </c>
      <c r="B3" s="47"/>
      <c r="C3" s="47"/>
      <c r="D3" s="47"/>
      <c r="E3" s="25"/>
      <c r="F3" s="47"/>
      <c r="G3" s="47"/>
    </row>
    <row r="4" spans="1:8" ht="16.5" thickBot="1" x14ac:dyDescent="0.3">
      <c r="A4" s="28"/>
      <c r="B4" s="47"/>
      <c r="C4" s="47"/>
      <c r="D4" s="47"/>
      <c r="E4" s="25"/>
      <c r="F4" s="47"/>
      <c r="G4" s="47"/>
    </row>
    <row r="5" spans="1:8" ht="48.75" thickTop="1" thickBot="1" x14ac:dyDescent="0.3">
      <c r="A5" s="240" t="s">
        <v>41</v>
      </c>
      <c r="B5" s="241" t="s">
        <v>42</v>
      </c>
      <c r="C5" s="241" t="s">
        <v>43</v>
      </c>
      <c r="D5" s="241" t="s">
        <v>44</v>
      </c>
      <c r="E5" s="241" t="s">
        <v>45</v>
      </c>
      <c r="F5" s="241" t="s">
        <v>46</v>
      </c>
      <c r="G5" s="242" t="s">
        <v>47</v>
      </c>
      <c r="H5" s="48"/>
    </row>
    <row r="6" spans="1:8" ht="16.5" thickBot="1" x14ac:dyDescent="0.25">
      <c r="A6" s="199">
        <v>0</v>
      </c>
      <c r="B6" s="200">
        <v>1</v>
      </c>
      <c r="C6" s="200">
        <v>2</v>
      </c>
      <c r="D6" s="200">
        <v>3</v>
      </c>
      <c r="E6" s="200">
        <v>4</v>
      </c>
      <c r="F6" s="200" t="s">
        <v>48</v>
      </c>
      <c r="G6" s="201" t="s">
        <v>49</v>
      </c>
    </row>
    <row r="7" spans="1:8" ht="27" customHeight="1" thickBot="1" x14ac:dyDescent="0.25">
      <c r="A7" s="243" t="s">
        <v>50</v>
      </c>
      <c r="B7" s="49">
        <f>B11+B12+B13+B14+B15</f>
        <v>288933</v>
      </c>
      <c r="C7" s="50">
        <f>C11+C12+C13+C14+C15</f>
        <v>5845246</v>
      </c>
      <c r="D7" s="50">
        <f>D11+D12+D13+D14+D15</f>
        <v>1095472</v>
      </c>
      <c r="E7" s="50">
        <f>E11+E12+E13+E14+E15</f>
        <v>19560398</v>
      </c>
      <c r="F7" s="50">
        <f>(F11+F12+F13+F14+F15)</f>
        <v>26501116</v>
      </c>
      <c r="G7" s="202">
        <f>F7/B7</f>
        <v>91.720627273450944</v>
      </c>
    </row>
    <row r="8" spans="1:8" ht="15.75" x14ac:dyDescent="0.2">
      <c r="A8" s="244" t="s">
        <v>51</v>
      </c>
      <c r="B8" s="51">
        <v>541</v>
      </c>
      <c r="C8" s="51">
        <v>21099</v>
      </c>
      <c r="D8" s="51">
        <v>6967</v>
      </c>
      <c r="E8" s="51">
        <v>96828</v>
      </c>
      <c r="F8" s="52">
        <f>SUM(C8:E8)</f>
        <v>124894</v>
      </c>
      <c r="G8" s="203">
        <f t="shared" ref="G8:G15" si="0">F8/B8</f>
        <v>230.85767097966729</v>
      </c>
    </row>
    <row r="9" spans="1:8" ht="15.75" x14ac:dyDescent="0.2">
      <c r="A9" s="245" t="s">
        <v>52</v>
      </c>
      <c r="B9" s="53">
        <v>1589</v>
      </c>
      <c r="C9" s="53">
        <v>55615</v>
      </c>
      <c r="D9" s="53">
        <v>18455</v>
      </c>
      <c r="E9" s="53">
        <v>302944</v>
      </c>
      <c r="F9" s="54">
        <f>SUM(C9:E9)</f>
        <v>377014</v>
      </c>
      <c r="G9" s="204">
        <f t="shared" si="0"/>
        <v>237.26494650723725</v>
      </c>
    </row>
    <row r="10" spans="1:8" ht="16.5" thickBot="1" x14ac:dyDescent="0.25">
      <c r="A10" s="246" t="s">
        <v>53</v>
      </c>
      <c r="B10" s="55">
        <v>24</v>
      </c>
      <c r="C10" s="55">
        <v>696</v>
      </c>
      <c r="D10" s="55">
        <v>368</v>
      </c>
      <c r="E10" s="55">
        <v>2763</v>
      </c>
      <c r="F10" s="56">
        <f>SUM(C10:E10)</f>
        <v>3827</v>
      </c>
      <c r="G10" s="205">
        <f t="shared" si="0"/>
        <v>159.45833333333334</v>
      </c>
    </row>
    <row r="11" spans="1:8" ht="16.5" thickBot="1" x14ac:dyDescent="0.25">
      <c r="A11" s="247" t="s">
        <v>54</v>
      </c>
      <c r="B11" s="57">
        <f>SUM(B8:B10)</f>
        <v>2154</v>
      </c>
      <c r="C11" s="57">
        <f>SUM(C8:C10)</f>
        <v>77410</v>
      </c>
      <c r="D11" s="57">
        <f>SUM(D8:D10)</f>
        <v>25790</v>
      </c>
      <c r="E11" s="57">
        <f>SUM(E8:E10)</f>
        <v>402535</v>
      </c>
      <c r="F11" s="57">
        <f>SUM(F8:F10)</f>
        <v>505735</v>
      </c>
      <c r="G11" s="206">
        <f t="shared" si="0"/>
        <v>234.78876508820798</v>
      </c>
    </row>
    <row r="12" spans="1:8" ht="15.75" x14ac:dyDescent="0.2">
      <c r="A12" s="248" t="s">
        <v>55</v>
      </c>
      <c r="B12" s="51">
        <v>4010</v>
      </c>
      <c r="C12" s="51">
        <v>96240</v>
      </c>
      <c r="D12" s="51">
        <v>0</v>
      </c>
      <c r="E12" s="51">
        <v>51335</v>
      </c>
      <c r="F12" s="52">
        <f>SUM(C12:E12)</f>
        <v>147575</v>
      </c>
      <c r="G12" s="203">
        <f t="shared" si="0"/>
        <v>36.801745635910223</v>
      </c>
    </row>
    <row r="13" spans="1:8" ht="15.75" x14ac:dyDescent="0.2">
      <c r="A13" s="245" t="s">
        <v>56</v>
      </c>
      <c r="B13" s="53">
        <v>76774</v>
      </c>
      <c r="C13" s="53">
        <v>1842397</v>
      </c>
      <c r="D13" s="53">
        <v>1069682</v>
      </c>
      <c r="E13" s="53">
        <v>11024275</v>
      </c>
      <c r="F13" s="54">
        <f>SUM(C13:E13)</f>
        <v>13936354</v>
      </c>
      <c r="G13" s="204">
        <f t="shared" si="0"/>
        <v>181.52439627999061</v>
      </c>
    </row>
    <row r="14" spans="1:8" ht="15.75" x14ac:dyDescent="0.2">
      <c r="A14" s="249" t="s">
        <v>57</v>
      </c>
      <c r="B14" s="53">
        <v>105</v>
      </c>
      <c r="C14" s="53">
        <v>3849</v>
      </c>
      <c r="D14" s="53">
        <v>0</v>
      </c>
      <c r="E14" s="53">
        <v>3710</v>
      </c>
      <c r="F14" s="54">
        <f>SUM(C14:E14)</f>
        <v>7559</v>
      </c>
      <c r="G14" s="204">
        <f t="shared" si="0"/>
        <v>71.990476190476187</v>
      </c>
    </row>
    <row r="15" spans="1:8" ht="16.5" thickBot="1" x14ac:dyDescent="0.25">
      <c r="A15" s="250" t="s">
        <v>58</v>
      </c>
      <c r="B15" s="58">
        <v>205890</v>
      </c>
      <c r="C15" s="58">
        <v>3825350</v>
      </c>
      <c r="D15" s="58">
        <v>0</v>
      </c>
      <c r="E15" s="58">
        <v>8078543</v>
      </c>
      <c r="F15" s="59">
        <f>SUM(C15:E15)</f>
        <v>11903893</v>
      </c>
      <c r="G15" s="207">
        <f t="shared" si="0"/>
        <v>57.816761377434553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showGridLines="0" zoomScaleNormal="100" workbookViewId="0">
      <selection activeCell="N21" sqref="N21"/>
    </sheetView>
  </sheetViews>
  <sheetFormatPr defaultRowHeight="9.75" x14ac:dyDescent="0.15"/>
  <cols>
    <col min="1" max="1" width="9.140625" style="71"/>
    <col min="2" max="5" width="13" style="60" bestFit="1" customWidth="1"/>
    <col min="6" max="6" width="9.28515625" style="60" bestFit="1" customWidth="1"/>
    <col min="7" max="8" width="10.85546875" style="60" bestFit="1" customWidth="1"/>
    <col min="9" max="9" width="9.42578125" style="60" bestFit="1" customWidth="1"/>
    <col min="10" max="12" width="10.85546875" style="60" bestFit="1" customWidth="1"/>
    <col min="13" max="13" width="9.28515625" style="60" bestFit="1" customWidth="1"/>
    <col min="14" max="16384" width="9.140625" style="60"/>
  </cols>
  <sheetData>
    <row r="1" spans="1:13" customFormat="1" ht="12.75" x14ac:dyDescent="0.2"/>
    <row r="2" spans="1:13" customFormat="1" ht="12.75" x14ac:dyDescent="0.2">
      <c r="D2" s="60"/>
      <c r="E2" s="61"/>
      <c r="F2" s="61"/>
      <c r="G2" s="61"/>
      <c r="H2" s="61"/>
      <c r="I2" s="61"/>
      <c r="J2" s="61"/>
      <c r="K2" s="61"/>
    </row>
    <row r="3" spans="1:13" customFormat="1" ht="12.75" x14ac:dyDescent="0.2">
      <c r="D3" s="61"/>
      <c r="E3" s="61"/>
      <c r="F3" s="61"/>
      <c r="G3" s="61"/>
      <c r="H3" s="61"/>
      <c r="I3" s="61"/>
      <c r="J3" s="61"/>
      <c r="K3" s="61"/>
    </row>
    <row r="4" spans="1:13" customFormat="1" ht="12.75" x14ac:dyDescent="0.2">
      <c r="D4" s="61"/>
      <c r="E4" s="60"/>
      <c r="F4" s="60"/>
      <c r="G4" s="60"/>
      <c r="H4" s="60"/>
      <c r="I4" s="61"/>
      <c r="J4" s="61"/>
      <c r="K4" s="61"/>
    </row>
    <row r="5" spans="1:13" ht="12.75" customHeight="1" x14ac:dyDescent="0.25">
      <c r="A5" s="62"/>
      <c r="B5" s="63"/>
      <c r="C5" s="63"/>
      <c r="D5" s="63"/>
      <c r="J5" s="64"/>
    </row>
    <row r="6" spans="1:13" ht="16.5" x14ac:dyDescent="0.25">
      <c r="A6" s="65" t="s">
        <v>59</v>
      </c>
      <c r="B6" s="66"/>
      <c r="C6" s="66"/>
      <c r="D6" s="67"/>
      <c r="E6" s="67"/>
      <c r="F6" s="68"/>
      <c r="G6" s="69"/>
      <c r="H6" s="69"/>
      <c r="I6" s="67"/>
      <c r="J6" s="64"/>
    </row>
    <row r="7" spans="1:13" ht="16.5" x14ac:dyDescent="0.25">
      <c r="A7" s="65" t="s">
        <v>60</v>
      </c>
      <c r="B7" s="64"/>
      <c r="D7" s="64"/>
      <c r="F7" s="68" t="s">
        <v>61</v>
      </c>
      <c r="G7" s="70"/>
      <c r="H7" s="64"/>
      <c r="I7" s="64"/>
    </row>
    <row r="8" spans="1:13" ht="31.5" customHeight="1" x14ac:dyDescent="0.15">
      <c r="A8" s="265" t="s">
        <v>174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</row>
    <row r="9" spans="1:13" ht="16.5" x14ac:dyDescent="0.25">
      <c r="C9" s="64"/>
      <c r="D9" s="67"/>
      <c r="F9" s="72" t="s">
        <v>162</v>
      </c>
      <c r="G9" s="73"/>
      <c r="H9" s="67"/>
      <c r="I9" s="67"/>
    </row>
    <row r="10" spans="1:13" ht="16.5" x14ac:dyDescent="0.25">
      <c r="C10" s="64"/>
      <c r="D10" s="64"/>
      <c r="E10" s="72"/>
      <c r="F10" s="74"/>
      <c r="G10" s="74"/>
      <c r="H10" s="64"/>
      <c r="I10" s="64"/>
    </row>
    <row r="11" spans="1:13" ht="10.5" thickBot="1" x14ac:dyDescent="0.2"/>
    <row r="12" spans="1:13" s="75" customFormat="1" ht="26.25" customHeight="1" x14ac:dyDescent="0.2">
      <c r="A12" s="272" t="s">
        <v>62</v>
      </c>
      <c r="B12" s="270" t="s">
        <v>63</v>
      </c>
      <c r="C12" s="270" t="s">
        <v>64</v>
      </c>
      <c r="D12" s="274" t="s">
        <v>65</v>
      </c>
      <c r="E12" s="275"/>
      <c r="F12" s="270" t="s">
        <v>66</v>
      </c>
      <c r="G12" s="270" t="s">
        <v>67</v>
      </c>
      <c r="H12" s="270" t="s">
        <v>68</v>
      </c>
      <c r="I12" s="274" t="s">
        <v>69</v>
      </c>
      <c r="J12" s="281"/>
      <c r="K12" s="275"/>
      <c r="L12" s="270" t="s">
        <v>70</v>
      </c>
      <c r="M12" s="278" t="s">
        <v>161</v>
      </c>
    </row>
    <row r="13" spans="1:13" s="76" customFormat="1" x14ac:dyDescent="0.15">
      <c r="A13" s="273"/>
      <c r="B13" s="271"/>
      <c r="C13" s="271"/>
      <c r="D13" s="276"/>
      <c r="E13" s="277"/>
      <c r="F13" s="271"/>
      <c r="G13" s="271"/>
      <c r="H13" s="271"/>
      <c r="I13" s="276"/>
      <c r="J13" s="282"/>
      <c r="K13" s="277"/>
      <c r="L13" s="271"/>
      <c r="M13" s="279"/>
    </row>
    <row r="14" spans="1:13" ht="10.5" thickBot="1" x14ac:dyDescent="0.2">
      <c r="A14" s="273"/>
      <c r="B14" s="271"/>
      <c r="C14" s="271"/>
      <c r="D14" s="276"/>
      <c r="E14" s="277"/>
      <c r="F14" s="271"/>
      <c r="G14" s="271"/>
      <c r="H14" s="271"/>
      <c r="I14" s="276"/>
      <c r="J14" s="282"/>
      <c r="K14" s="277"/>
      <c r="L14" s="271"/>
      <c r="M14" s="279"/>
    </row>
    <row r="15" spans="1:13" ht="12.95" customHeight="1" x14ac:dyDescent="0.15">
      <c r="A15" s="77" t="s">
        <v>71</v>
      </c>
      <c r="B15" s="78">
        <f t="shared" ref="B15:B56" si="0">C15+F15+G15+H15+L15+M15</f>
        <v>1760</v>
      </c>
      <c r="C15" s="79">
        <f t="shared" ref="C15:C56" si="1">D15+E15</f>
        <v>1032</v>
      </c>
      <c r="D15" s="79">
        <v>227</v>
      </c>
      <c r="E15" s="79">
        <v>805</v>
      </c>
      <c r="F15" s="79">
        <v>0</v>
      </c>
      <c r="G15" s="79">
        <v>0</v>
      </c>
      <c r="H15" s="79">
        <f>I15+J15+K15</f>
        <v>41</v>
      </c>
      <c r="I15" s="79">
        <v>1</v>
      </c>
      <c r="J15" s="79">
        <v>26</v>
      </c>
      <c r="K15" s="79">
        <v>14</v>
      </c>
      <c r="L15" s="79">
        <v>675</v>
      </c>
      <c r="M15" s="80">
        <v>12</v>
      </c>
    </row>
    <row r="16" spans="1:13" ht="12.95" customHeight="1" x14ac:dyDescent="0.15">
      <c r="A16" s="81" t="s">
        <v>72</v>
      </c>
      <c r="B16" s="82">
        <f t="shared" si="0"/>
        <v>449</v>
      </c>
      <c r="C16" s="83">
        <f t="shared" si="1"/>
        <v>286</v>
      </c>
      <c r="D16" s="83">
        <v>44</v>
      </c>
      <c r="E16" s="83">
        <v>242</v>
      </c>
      <c r="F16" s="83">
        <v>0</v>
      </c>
      <c r="G16" s="83">
        <v>0</v>
      </c>
      <c r="H16" s="83">
        <f>I16+J16+K16</f>
        <v>15</v>
      </c>
      <c r="I16" s="83">
        <v>0</v>
      </c>
      <c r="J16" s="83">
        <v>8</v>
      </c>
      <c r="K16" s="83">
        <v>7</v>
      </c>
      <c r="L16" s="83">
        <v>148</v>
      </c>
      <c r="M16" s="84">
        <v>0</v>
      </c>
    </row>
    <row r="17" spans="1:14" ht="12.95" customHeight="1" x14ac:dyDescent="0.15">
      <c r="A17" s="81" t="s">
        <v>73</v>
      </c>
      <c r="B17" s="82">
        <f t="shared" si="0"/>
        <v>399</v>
      </c>
      <c r="C17" s="83">
        <f t="shared" si="1"/>
        <v>224</v>
      </c>
      <c r="D17" s="83">
        <v>44</v>
      </c>
      <c r="E17" s="83">
        <v>180</v>
      </c>
      <c r="F17" s="83">
        <v>0</v>
      </c>
      <c r="G17" s="83">
        <v>0</v>
      </c>
      <c r="H17" s="83">
        <f t="shared" ref="H17:H56" si="2">I17+J17+K17</f>
        <v>7</v>
      </c>
      <c r="I17" s="83">
        <v>0</v>
      </c>
      <c r="J17" s="83">
        <v>3</v>
      </c>
      <c r="K17" s="83">
        <v>4</v>
      </c>
      <c r="L17" s="83">
        <v>168</v>
      </c>
      <c r="M17" s="84">
        <v>0</v>
      </c>
    </row>
    <row r="18" spans="1:14" ht="12.95" customHeight="1" x14ac:dyDescent="0.15">
      <c r="A18" s="81" t="s">
        <v>74</v>
      </c>
      <c r="B18" s="82">
        <f t="shared" si="0"/>
        <v>472</v>
      </c>
      <c r="C18" s="83">
        <f t="shared" si="1"/>
        <v>230</v>
      </c>
      <c r="D18" s="83">
        <v>35</v>
      </c>
      <c r="E18" s="83">
        <v>195</v>
      </c>
      <c r="F18" s="83">
        <v>0</v>
      </c>
      <c r="G18" s="83">
        <v>0</v>
      </c>
      <c r="H18" s="83">
        <f t="shared" si="2"/>
        <v>25</v>
      </c>
      <c r="I18" s="83">
        <v>1</v>
      </c>
      <c r="J18" s="83">
        <v>13</v>
      </c>
      <c r="K18" s="83">
        <v>11</v>
      </c>
      <c r="L18" s="83">
        <v>217</v>
      </c>
      <c r="M18" s="84">
        <v>0</v>
      </c>
    </row>
    <row r="19" spans="1:14" ht="12.95" customHeight="1" x14ac:dyDescent="0.15">
      <c r="A19" s="81" t="s">
        <v>75</v>
      </c>
      <c r="B19" s="82">
        <f t="shared" si="0"/>
        <v>538</v>
      </c>
      <c r="C19" s="83">
        <f t="shared" si="1"/>
        <v>298</v>
      </c>
      <c r="D19" s="83">
        <v>38</v>
      </c>
      <c r="E19" s="83">
        <v>260</v>
      </c>
      <c r="F19" s="83">
        <v>0</v>
      </c>
      <c r="G19" s="83">
        <v>0</v>
      </c>
      <c r="H19" s="83">
        <f t="shared" si="2"/>
        <v>9</v>
      </c>
      <c r="I19" s="83">
        <v>0</v>
      </c>
      <c r="J19" s="83">
        <v>6</v>
      </c>
      <c r="K19" s="83">
        <v>3</v>
      </c>
      <c r="L19" s="83">
        <v>231</v>
      </c>
      <c r="M19" s="84">
        <v>0</v>
      </c>
    </row>
    <row r="20" spans="1:14" ht="12.95" customHeight="1" x14ac:dyDescent="0.15">
      <c r="A20" s="81" t="s">
        <v>76</v>
      </c>
      <c r="B20" s="82">
        <f t="shared" si="0"/>
        <v>1059</v>
      </c>
      <c r="C20" s="83">
        <f t="shared" si="1"/>
        <v>347</v>
      </c>
      <c r="D20" s="83">
        <v>42</v>
      </c>
      <c r="E20" s="83">
        <v>305</v>
      </c>
      <c r="F20" s="83">
        <v>0</v>
      </c>
      <c r="G20" s="83">
        <v>0</v>
      </c>
      <c r="H20" s="83">
        <f t="shared" si="2"/>
        <v>17</v>
      </c>
      <c r="I20" s="83">
        <v>1</v>
      </c>
      <c r="J20" s="83">
        <v>14</v>
      </c>
      <c r="K20" s="83">
        <v>2</v>
      </c>
      <c r="L20" s="83">
        <v>694</v>
      </c>
      <c r="M20" s="84">
        <v>1</v>
      </c>
    </row>
    <row r="21" spans="1:14" ht="12.95" customHeight="1" x14ac:dyDescent="0.15">
      <c r="A21" s="81" t="s">
        <v>77</v>
      </c>
      <c r="B21" s="82">
        <f t="shared" si="0"/>
        <v>1188</v>
      </c>
      <c r="C21" s="83">
        <f t="shared" si="1"/>
        <v>377</v>
      </c>
      <c r="D21" s="83">
        <v>40</v>
      </c>
      <c r="E21" s="83">
        <v>337</v>
      </c>
      <c r="F21" s="83">
        <v>0</v>
      </c>
      <c r="G21" s="83">
        <v>0</v>
      </c>
      <c r="H21" s="83">
        <f t="shared" si="2"/>
        <v>21</v>
      </c>
      <c r="I21" s="83">
        <v>0</v>
      </c>
      <c r="J21" s="83">
        <v>13</v>
      </c>
      <c r="K21" s="83">
        <v>8</v>
      </c>
      <c r="L21" s="83">
        <v>787</v>
      </c>
      <c r="M21" s="84">
        <v>3</v>
      </c>
    </row>
    <row r="22" spans="1:14" ht="12.95" customHeight="1" x14ac:dyDescent="0.15">
      <c r="A22" s="81" t="s">
        <v>78</v>
      </c>
      <c r="B22" s="82">
        <f t="shared" si="0"/>
        <v>1208</v>
      </c>
      <c r="C22" s="83">
        <f t="shared" si="1"/>
        <v>351</v>
      </c>
      <c r="D22" s="83">
        <v>48</v>
      </c>
      <c r="E22" s="83">
        <v>303</v>
      </c>
      <c r="F22" s="83">
        <v>0</v>
      </c>
      <c r="G22" s="83">
        <v>0</v>
      </c>
      <c r="H22" s="83">
        <f t="shared" si="2"/>
        <v>18</v>
      </c>
      <c r="I22" s="83">
        <v>0</v>
      </c>
      <c r="J22" s="83">
        <v>12</v>
      </c>
      <c r="K22" s="83">
        <v>6</v>
      </c>
      <c r="L22" s="83">
        <v>838</v>
      </c>
      <c r="M22" s="84">
        <v>1</v>
      </c>
    </row>
    <row r="23" spans="1:14" ht="12.95" customHeight="1" x14ac:dyDescent="0.15">
      <c r="A23" s="81" t="s">
        <v>79</v>
      </c>
      <c r="B23" s="82">
        <f t="shared" si="0"/>
        <v>1264</v>
      </c>
      <c r="C23" s="83">
        <f t="shared" si="1"/>
        <v>389</v>
      </c>
      <c r="D23" s="83">
        <v>35</v>
      </c>
      <c r="E23" s="83">
        <v>354</v>
      </c>
      <c r="F23" s="83">
        <v>0</v>
      </c>
      <c r="G23" s="83">
        <v>0</v>
      </c>
      <c r="H23" s="83">
        <f t="shared" si="2"/>
        <v>23</v>
      </c>
      <c r="I23" s="83">
        <v>1</v>
      </c>
      <c r="J23" s="83">
        <v>13</v>
      </c>
      <c r="K23" s="83">
        <v>9</v>
      </c>
      <c r="L23" s="83">
        <v>852</v>
      </c>
      <c r="M23" s="84">
        <v>0</v>
      </c>
    </row>
    <row r="24" spans="1:14" ht="12.95" customHeight="1" x14ac:dyDescent="0.15">
      <c r="A24" s="81" t="s">
        <v>80</v>
      </c>
      <c r="B24" s="82">
        <f t="shared" si="0"/>
        <v>1473</v>
      </c>
      <c r="C24" s="83">
        <f t="shared" si="1"/>
        <v>461</v>
      </c>
      <c r="D24" s="83">
        <v>49</v>
      </c>
      <c r="E24" s="83">
        <v>412</v>
      </c>
      <c r="F24" s="83">
        <v>0</v>
      </c>
      <c r="G24" s="83">
        <v>0</v>
      </c>
      <c r="H24" s="83">
        <f t="shared" si="2"/>
        <v>28</v>
      </c>
      <c r="I24" s="83">
        <v>4</v>
      </c>
      <c r="J24" s="83">
        <v>16</v>
      </c>
      <c r="K24" s="83">
        <v>8</v>
      </c>
      <c r="L24" s="83">
        <v>983</v>
      </c>
      <c r="M24" s="84">
        <v>1</v>
      </c>
    </row>
    <row r="25" spans="1:14" ht="12.95" customHeight="1" x14ac:dyDescent="0.15">
      <c r="A25" s="81" t="s">
        <v>81</v>
      </c>
      <c r="B25" s="82">
        <f t="shared" si="0"/>
        <v>2708</v>
      </c>
      <c r="C25" s="83">
        <f t="shared" si="1"/>
        <v>455</v>
      </c>
      <c r="D25" s="83">
        <v>41</v>
      </c>
      <c r="E25" s="83">
        <v>414</v>
      </c>
      <c r="F25" s="83">
        <v>0</v>
      </c>
      <c r="G25" s="83">
        <v>0</v>
      </c>
      <c r="H25" s="83">
        <f t="shared" si="2"/>
        <v>24</v>
      </c>
      <c r="I25" s="83">
        <v>1</v>
      </c>
      <c r="J25" s="83">
        <v>13</v>
      </c>
      <c r="K25" s="83">
        <v>10</v>
      </c>
      <c r="L25" s="83">
        <v>2228</v>
      </c>
      <c r="M25" s="84">
        <v>1</v>
      </c>
    </row>
    <row r="26" spans="1:14" ht="12.95" customHeight="1" x14ac:dyDescent="0.15">
      <c r="A26" s="81" t="s">
        <v>82</v>
      </c>
      <c r="B26" s="82">
        <f t="shared" si="0"/>
        <v>2877</v>
      </c>
      <c r="C26" s="83">
        <f t="shared" si="1"/>
        <v>547</v>
      </c>
      <c r="D26" s="83">
        <v>63</v>
      </c>
      <c r="E26" s="83">
        <v>484</v>
      </c>
      <c r="F26" s="83">
        <v>0</v>
      </c>
      <c r="G26" s="83">
        <v>0</v>
      </c>
      <c r="H26" s="83">
        <f t="shared" si="2"/>
        <v>55</v>
      </c>
      <c r="I26" s="83">
        <v>1</v>
      </c>
      <c r="J26" s="83">
        <v>23</v>
      </c>
      <c r="K26" s="83">
        <v>31</v>
      </c>
      <c r="L26" s="83">
        <v>2275</v>
      </c>
      <c r="M26" s="84">
        <v>0</v>
      </c>
      <c r="N26" s="85"/>
    </row>
    <row r="27" spans="1:14" ht="12.95" customHeight="1" x14ac:dyDescent="0.15">
      <c r="A27" s="81" t="s">
        <v>83</v>
      </c>
      <c r="B27" s="82">
        <f t="shared" si="0"/>
        <v>3476</v>
      </c>
      <c r="C27" s="83">
        <f t="shared" si="1"/>
        <v>766</v>
      </c>
      <c r="D27" s="83">
        <v>128</v>
      </c>
      <c r="E27" s="83">
        <v>638</v>
      </c>
      <c r="F27" s="83">
        <v>0</v>
      </c>
      <c r="G27" s="83">
        <v>3</v>
      </c>
      <c r="H27" s="83">
        <f t="shared" si="2"/>
        <v>32</v>
      </c>
      <c r="I27" s="83">
        <v>0</v>
      </c>
      <c r="J27" s="83">
        <v>18</v>
      </c>
      <c r="K27" s="83">
        <v>14</v>
      </c>
      <c r="L27" s="83">
        <v>2674</v>
      </c>
      <c r="M27" s="84">
        <v>1</v>
      </c>
    </row>
    <row r="28" spans="1:14" ht="12.95" customHeight="1" x14ac:dyDescent="0.15">
      <c r="A28" s="81" t="s">
        <v>84</v>
      </c>
      <c r="B28" s="82">
        <f t="shared" si="0"/>
        <v>9638</v>
      </c>
      <c r="C28" s="83">
        <f t="shared" si="1"/>
        <v>3020</v>
      </c>
      <c r="D28" s="83">
        <v>1743</v>
      </c>
      <c r="E28" s="83">
        <v>1277</v>
      </c>
      <c r="F28" s="83">
        <v>0</v>
      </c>
      <c r="G28" s="83">
        <v>70</v>
      </c>
      <c r="H28" s="83">
        <f t="shared" si="2"/>
        <v>127</v>
      </c>
      <c r="I28" s="83">
        <v>2</v>
      </c>
      <c r="J28" s="83">
        <v>48</v>
      </c>
      <c r="K28" s="83">
        <v>77</v>
      </c>
      <c r="L28" s="83">
        <v>6408</v>
      </c>
      <c r="M28" s="84">
        <v>13</v>
      </c>
    </row>
    <row r="29" spans="1:14" ht="12.95" customHeight="1" x14ac:dyDescent="0.15">
      <c r="A29" s="81" t="s">
        <v>85</v>
      </c>
      <c r="B29" s="82">
        <f t="shared" si="0"/>
        <v>9793</v>
      </c>
      <c r="C29" s="83">
        <f t="shared" si="1"/>
        <v>2575</v>
      </c>
      <c r="D29" s="83">
        <v>924</v>
      </c>
      <c r="E29" s="83">
        <v>1651</v>
      </c>
      <c r="F29" s="83">
        <v>0</v>
      </c>
      <c r="G29" s="83">
        <v>47</v>
      </c>
      <c r="H29" s="83">
        <f t="shared" si="2"/>
        <v>166</v>
      </c>
      <c r="I29" s="83">
        <v>3</v>
      </c>
      <c r="J29" s="83">
        <v>75</v>
      </c>
      <c r="K29" s="83">
        <v>88</v>
      </c>
      <c r="L29" s="83">
        <v>7003</v>
      </c>
      <c r="M29" s="84">
        <v>2</v>
      </c>
    </row>
    <row r="30" spans="1:14" ht="12.95" customHeight="1" x14ac:dyDescent="0.15">
      <c r="A30" s="81" t="s">
        <v>86</v>
      </c>
      <c r="B30" s="82">
        <f t="shared" si="0"/>
        <v>20888</v>
      </c>
      <c r="C30" s="83">
        <f t="shared" si="1"/>
        <v>5702</v>
      </c>
      <c r="D30" s="83">
        <v>135</v>
      </c>
      <c r="E30" s="83">
        <v>5567</v>
      </c>
      <c r="F30" s="83">
        <v>0</v>
      </c>
      <c r="G30" s="83">
        <v>33</v>
      </c>
      <c r="H30" s="83">
        <f t="shared" si="2"/>
        <v>381</v>
      </c>
      <c r="I30" s="83">
        <v>9</v>
      </c>
      <c r="J30" s="83">
        <v>248</v>
      </c>
      <c r="K30" s="83">
        <v>124</v>
      </c>
      <c r="L30" s="83">
        <v>14769</v>
      </c>
      <c r="M30" s="84">
        <v>3</v>
      </c>
    </row>
    <row r="31" spans="1:14" ht="12.95" customHeight="1" x14ac:dyDescent="0.15">
      <c r="A31" s="81" t="s">
        <v>87</v>
      </c>
      <c r="B31" s="82">
        <f t="shared" si="0"/>
        <v>18255</v>
      </c>
      <c r="C31" s="83">
        <f t="shared" si="1"/>
        <v>6967</v>
      </c>
      <c r="D31" s="83">
        <v>126</v>
      </c>
      <c r="E31" s="83">
        <v>6841</v>
      </c>
      <c r="F31" s="83">
        <v>0</v>
      </c>
      <c r="G31" s="83">
        <v>51</v>
      </c>
      <c r="H31" s="83">
        <f t="shared" si="2"/>
        <v>454</v>
      </c>
      <c r="I31" s="83">
        <v>15</v>
      </c>
      <c r="J31" s="83">
        <v>261</v>
      </c>
      <c r="K31" s="83">
        <v>178</v>
      </c>
      <c r="L31" s="83">
        <v>10198</v>
      </c>
      <c r="M31" s="84">
        <v>585</v>
      </c>
    </row>
    <row r="32" spans="1:14" ht="12.95" customHeight="1" x14ac:dyDescent="0.15">
      <c r="A32" s="81" t="s">
        <v>88</v>
      </c>
      <c r="B32" s="82">
        <f t="shared" si="0"/>
        <v>21541</v>
      </c>
      <c r="C32" s="83">
        <f t="shared" si="1"/>
        <v>9454</v>
      </c>
      <c r="D32" s="83">
        <v>186</v>
      </c>
      <c r="E32" s="83">
        <v>9268</v>
      </c>
      <c r="F32" s="83">
        <v>0</v>
      </c>
      <c r="G32" s="83">
        <v>58</v>
      </c>
      <c r="H32" s="83">
        <f t="shared" si="2"/>
        <v>641</v>
      </c>
      <c r="I32" s="83">
        <v>30</v>
      </c>
      <c r="J32" s="83">
        <v>357</v>
      </c>
      <c r="K32" s="83">
        <v>254</v>
      </c>
      <c r="L32" s="83">
        <v>11195</v>
      </c>
      <c r="M32" s="84">
        <v>193</v>
      </c>
    </row>
    <row r="33" spans="1:13" ht="12.95" customHeight="1" x14ac:dyDescent="0.15">
      <c r="A33" s="81" t="s">
        <v>89</v>
      </c>
      <c r="B33" s="82">
        <f t="shared" si="0"/>
        <v>26516</v>
      </c>
      <c r="C33" s="83">
        <f t="shared" si="1"/>
        <v>11694</v>
      </c>
      <c r="D33" s="83">
        <v>257</v>
      </c>
      <c r="E33" s="83">
        <v>11437</v>
      </c>
      <c r="F33" s="83">
        <v>0</v>
      </c>
      <c r="G33" s="83">
        <v>62</v>
      </c>
      <c r="H33" s="83">
        <f t="shared" si="2"/>
        <v>857</v>
      </c>
      <c r="I33" s="83">
        <v>32</v>
      </c>
      <c r="J33" s="83">
        <v>461</v>
      </c>
      <c r="K33" s="83">
        <v>364</v>
      </c>
      <c r="L33" s="83">
        <v>12891</v>
      </c>
      <c r="M33" s="84">
        <v>1012</v>
      </c>
    </row>
    <row r="34" spans="1:13" ht="12.95" customHeight="1" x14ac:dyDescent="0.15">
      <c r="A34" s="81" t="s">
        <v>90</v>
      </c>
      <c r="B34" s="82">
        <f t="shared" si="0"/>
        <v>27943</v>
      </c>
      <c r="C34" s="83">
        <f t="shared" si="1"/>
        <v>12390</v>
      </c>
      <c r="D34" s="83">
        <v>209</v>
      </c>
      <c r="E34" s="83">
        <v>12181</v>
      </c>
      <c r="F34" s="83">
        <v>0</v>
      </c>
      <c r="G34" s="83">
        <v>43</v>
      </c>
      <c r="H34" s="83">
        <f t="shared" si="2"/>
        <v>1126</v>
      </c>
      <c r="I34" s="83">
        <v>34</v>
      </c>
      <c r="J34" s="83">
        <v>656</v>
      </c>
      <c r="K34" s="83">
        <v>436</v>
      </c>
      <c r="L34" s="83">
        <v>14132</v>
      </c>
      <c r="M34" s="84">
        <v>252</v>
      </c>
    </row>
    <row r="35" spans="1:13" ht="12.95" customHeight="1" x14ac:dyDescent="0.15">
      <c r="A35" s="81" t="s">
        <v>91</v>
      </c>
      <c r="B35" s="82">
        <f t="shared" si="0"/>
        <v>31608</v>
      </c>
      <c r="C35" s="83">
        <f t="shared" si="1"/>
        <v>13712</v>
      </c>
      <c r="D35" s="83">
        <v>180</v>
      </c>
      <c r="E35" s="83">
        <v>13532</v>
      </c>
      <c r="F35" s="83">
        <v>0</v>
      </c>
      <c r="G35" s="83">
        <v>41</v>
      </c>
      <c r="H35" s="83">
        <f t="shared" si="2"/>
        <v>1576</v>
      </c>
      <c r="I35" s="83">
        <v>43</v>
      </c>
      <c r="J35" s="83">
        <v>914</v>
      </c>
      <c r="K35" s="83">
        <v>619</v>
      </c>
      <c r="L35" s="83">
        <v>16275</v>
      </c>
      <c r="M35" s="84">
        <v>4</v>
      </c>
    </row>
    <row r="36" spans="1:13" ht="12.95" customHeight="1" x14ac:dyDescent="0.15">
      <c r="A36" s="81" t="s">
        <v>92</v>
      </c>
      <c r="B36" s="82">
        <f t="shared" si="0"/>
        <v>35733</v>
      </c>
      <c r="C36" s="83">
        <f t="shared" si="1"/>
        <v>14658</v>
      </c>
      <c r="D36" s="83">
        <v>193</v>
      </c>
      <c r="E36" s="83">
        <v>14465</v>
      </c>
      <c r="F36" s="83">
        <v>0</v>
      </c>
      <c r="G36" s="83">
        <v>48</v>
      </c>
      <c r="H36" s="83">
        <f t="shared" si="2"/>
        <v>2075</v>
      </c>
      <c r="I36" s="83">
        <v>45</v>
      </c>
      <c r="J36" s="83">
        <v>1027</v>
      </c>
      <c r="K36" s="83">
        <v>1003</v>
      </c>
      <c r="L36" s="83">
        <v>18946</v>
      </c>
      <c r="M36" s="84">
        <v>6</v>
      </c>
    </row>
    <row r="37" spans="1:13" ht="12.95" customHeight="1" x14ac:dyDescent="0.15">
      <c r="A37" s="81" t="s">
        <v>93</v>
      </c>
      <c r="B37" s="82">
        <f t="shared" si="0"/>
        <v>39864</v>
      </c>
      <c r="C37" s="83">
        <f t="shared" si="1"/>
        <v>15101</v>
      </c>
      <c r="D37" s="83">
        <v>187</v>
      </c>
      <c r="E37" s="83">
        <v>14914</v>
      </c>
      <c r="F37" s="83">
        <v>0</v>
      </c>
      <c r="G37" s="83">
        <v>46</v>
      </c>
      <c r="H37" s="83">
        <f t="shared" si="2"/>
        <v>2848</v>
      </c>
      <c r="I37" s="83">
        <v>57</v>
      </c>
      <c r="J37" s="83">
        <v>1235</v>
      </c>
      <c r="K37" s="83">
        <v>1556</v>
      </c>
      <c r="L37" s="83">
        <v>21863</v>
      </c>
      <c r="M37" s="84">
        <v>6</v>
      </c>
    </row>
    <row r="38" spans="1:13" ht="12.95" customHeight="1" x14ac:dyDescent="0.15">
      <c r="A38" s="81" t="s">
        <v>94</v>
      </c>
      <c r="B38" s="82">
        <f t="shared" si="0"/>
        <v>43318</v>
      </c>
      <c r="C38" s="83">
        <f t="shared" si="1"/>
        <v>14258</v>
      </c>
      <c r="D38" s="83">
        <v>179</v>
      </c>
      <c r="E38" s="83">
        <v>14079</v>
      </c>
      <c r="F38" s="83">
        <v>0</v>
      </c>
      <c r="G38" s="83">
        <v>79</v>
      </c>
      <c r="H38" s="83">
        <f t="shared" si="2"/>
        <v>3915</v>
      </c>
      <c r="I38" s="83">
        <v>93</v>
      </c>
      <c r="J38" s="83">
        <v>1518</v>
      </c>
      <c r="K38" s="83">
        <v>2304</v>
      </c>
      <c r="L38" s="83">
        <v>25060</v>
      </c>
      <c r="M38" s="84">
        <v>6</v>
      </c>
    </row>
    <row r="39" spans="1:13" ht="12.95" customHeight="1" x14ac:dyDescent="0.15">
      <c r="A39" s="81" t="s">
        <v>95</v>
      </c>
      <c r="B39" s="82">
        <f t="shared" si="0"/>
        <v>47962</v>
      </c>
      <c r="C39" s="83">
        <f t="shared" si="1"/>
        <v>15322</v>
      </c>
      <c r="D39" s="83">
        <v>201</v>
      </c>
      <c r="E39" s="83">
        <v>15121</v>
      </c>
      <c r="F39" s="83">
        <v>0</v>
      </c>
      <c r="G39" s="83">
        <v>109</v>
      </c>
      <c r="H39" s="83">
        <f t="shared" si="2"/>
        <v>5132</v>
      </c>
      <c r="I39" s="83">
        <v>120</v>
      </c>
      <c r="J39" s="83">
        <v>2027</v>
      </c>
      <c r="K39" s="83">
        <v>2985</v>
      </c>
      <c r="L39" s="83">
        <v>27392</v>
      </c>
      <c r="M39" s="84">
        <v>7</v>
      </c>
    </row>
    <row r="40" spans="1:13" ht="12.95" customHeight="1" x14ac:dyDescent="0.15">
      <c r="A40" s="81" t="s">
        <v>96</v>
      </c>
      <c r="B40" s="82">
        <f t="shared" si="0"/>
        <v>49568</v>
      </c>
      <c r="C40" s="83">
        <f t="shared" si="1"/>
        <v>15938</v>
      </c>
      <c r="D40" s="83">
        <v>208</v>
      </c>
      <c r="E40" s="83">
        <v>15730</v>
      </c>
      <c r="F40" s="83">
        <v>1</v>
      </c>
      <c r="G40" s="83">
        <v>223</v>
      </c>
      <c r="H40" s="83">
        <f t="shared" si="2"/>
        <v>5964</v>
      </c>
      <c r="I40" s="83">
        <v>122</v>
      </c>
      <c r="J40" s="83">
        <v>2346</v>
      </c>
      <c r="K40" s="83">
        <v>3496</v>
      </c>
      <c r="L40" s="83">
        <v>27436</v>
      </c>
      <c r="M40" s="84">
        <v>6</v>
      </c>
    </row>
    <row r="41" spans="1:13" ht="12.95" customHeight="1" x14ac:dyDescent="0.15">
      <c r="A41" s="81" t="s">
        <v>97</v>
      </c>
      <c r="B41" s="82">
        <f t="shared" si="0"/>
        <v>50174</v>
      </c>
      <c r="C41" s="83">
        <f t="shared" si="1"/>
        <v>16420</v>
      </c>
      <c r="D41" s="83">
        <v>228</v>
      </c>
      <c r="E41" s="83">
        <v>16192</v>
      </c>
      <c r="F41" s="83">
        <v>0</v>
      </c>
      <c r="G41" s="83">
        <v>576</v>
      </c>
      <c r="H41" s="83">
        <f t="shared" si="2"/>
        <v>6832</v>
      </c>
      <c r="I41" s="83">
        <v>170</v>
      </c>
      <c r="J41" s="83">
        <v>2819</v>
      </c>
      <c r="K41" s="83">
        <v>3843</v>
      </c>
      <c r="L41" s="83">
        <v>26343</v>
      </c>
      <c r="M41" s="84">
        <v>3</v>
      </c>
    </row>
    <row r="42" spans="1:13" ht="12.95" customHeight="1" x14ac:dyDescent="0.15">
      <c r="A42" s="81" t="s">
        <v>98</v>
      </c>
      <c r="B42" s="82">
        <f t="shared" si="0"/>
        <v>49114</v>
      </c>
      <c r="C42" s="83">
        <f t="shared" si="1"/>
        <v>16612</v>
      </c>
      <c r="D42" s="83">
        <v>242</v>
      </c>
      <c r="E42" s="83">
        <v>16370</v>
      </c>
      <c r="F42" s="83">
        <v>2</v>
      </c>
      <c r="G42" s="83">
        <v>516</v>
      </c>
      <c r="H42" s="83">
        <f t="shared" si="2"/>
        <v>7620</v>
      </c>
      <c r="I42" s="83">
        <v>175</v>
      </c>
      <c r="J42" s="83">
        <v>3273</v>
      </c>
      <c r="K42" s="83">
        <v>4172</v>
      </c>
      <c r="L42" s="83">
        <v>24362</v>
      </c>
      <c r="M42" s="84">
        <v>2</v>
      </c>
    </row>
    <row r="43" spans="1:13" ht="12.95" customHeight="1" x14ac:dyDescent="0.15">
      <c r="A43" s="81" t="s">
        <v>99</v>
      </c>
      <c r="B43" s="82">
        <f t="shared" si="0"/>
        <v>50513</v>
      </c>
      <c r="C43" s="83">
        <f t="shared" si="1"/>
        <v>17761</v>
      </c>
      <c r="D43" s="83">
        <v>334</v>
      </c>
      <c r="E43" s="83">
        <v>17427</v>
      </c>
      <c r="F43" s="83">
        <v>0</v>
      </c>
      <c r="G43" s="83">
        <v>650</v>
      </c>
      <c r="H43" s="83">
        <f t="shared" si="2"/>
        <v>8938</v>
      </c>
      <c r="I43" s="83">
        <v>204</v>
      </c>
      <c r="J43" s="83">
        <v>4028</v>
      </c>
      <c r="K43" s="83">
        <v>4706</v>
      </c>
      <c r="L43" s="83">
        <v>23164</v>
      </c>
      <c r="M43" s="84">
        <v>0</v>
      </c>
    </row>
    <row r="44" spans="1:13" ht="12.95" customHeight="1" x14ac:dyDescent="0.15">
      <c r="A44" s="81" t="s">
        <v>100</v>
      </c>
      <c r="B44" s="82">
        <f t="shared" si="0"/>
        <v>52496</v>
      </c>
      <c r="C44" s="83">
        <f t="shared" si="1"/>
        <v>19427</v>
      </c>
      <c r="D44" s="83">
        <v>340</v>
      </c>
      <c r="E44" s="83">
        <v>19087</v>
      </c>
      <c r="F44" s="83">
        <v>1</v>
      </c>
      <c r="G44" s="83">
        <v>676</v>
      </c>
      <c r="H44" s="83">
        <f t="shared" si="2"/>
        <v>10700</v>
      </c>
      <c r="I44" s="83">
        <v>242</v>
      </c>
      <c r="J44" s="83">
        <v>5407</v>
      </c>
      <c r="K44" s="83">
        <v>5051</v>
      </c>
      <c r="L44" s="83">
        <v>21691</v>
      </c>
      <c r="M44" s="84">
        <v>1</v>
      </c>
    </row>
    <row r="45" spans="1:13" ht="12.95" customHeight="1" x14ac:dyDescent="0.15">
      <c r="A45" s="81" t="s">
        <v>101</v>
      </c>
      <c r="B45" s="82">
        <f t="shared" si="0"/>
        <v>56482</v>
      </c>
      <c r="C45" s="83">
        <f t="shared" si="1"/>
        <v>20490</v>
      </c>
      <c r="D45" s="83">
        <v>393</v>
      </c>
      <c r="E45" s="83">
        <v>20097</v>
      </c>
      <c r="F45" s="83">
        <v>2</v>
      </c>
      <c r="G45" s="83">
        <v>768</v>
      </c>
      <c r="H45" s="83">
        <f t="shared" si="2"/>
        <v>14410</v>
      </c>
      <c r="I45" s="83">
        <v>389</v>
      </c>
      <c r="J45" s="83">
        <v>8372</v>
      </c>
      <c r="K45" s="83">
        <v>5649</v>
      </c>
      <c r="L45" s="83">
        <v>20812</v>
      </c>
      <c r="M45" s="84">
        <v>0</v>
      </c>
    </row>
    <row r="46" spans="1:13" ht="12.95" customHeight="1" x14ac:dyDescent="0.15">
      <c r="A46" s="81" t="s">
        <v>102</v>
      </c>
      <c r="B46" s="82">
        <f t="shared" si="0"/>
        <v>58373</v>
      </c>
      <c r="C46" s="83">
        <f t="shared" si="1"/>
        <v>20486</v>
      </c>
      <c r="D46" s="83">
        <v>408</v>
      </c>
      <c r="E46" s="83">
        <v>20078</v>
      </c>
      <c r="F46" s="83">
        <v>0</v>
      </c>
      <c r="G46" s="83">
        <v>958</v>
      </c>
      <c r="H46" s="83">
        <f t="shared" si="2"/>
        <v>17399</v>
      </c>
      <c r="I46" s="83">
        <v>570</v>
      </c>
      <c r="J46" s="83">
        <v>10685</v>
      </c>
      <c r="K46" s="83">
        <v>6144</v>
      </c>
      <c r="L46" s="83">
        <v>19529</v>
      </c>
      <c r="M46" s="84">
        <v>1</v>
      </c>
    </row>
    <row r="47" spans="1:13" ht="12.95" customHeight="1" x14ac:dyDescent="0.15">
      <c r="A47" s="81" t="s">
        <v>103</v>
      </c>
      <c r="B47" s="82">
        <f t="shared" si="0"/>
        <v>61193</v>
      </c>
      <c r="C47" s="83">
        <f t="shared" si="1"/>
        <v>21618</v>
      </c>
      <c r="D47" s="83">
        <v>552</v>
      </c>
      <c r="E47" s="83">
        <v>21066</v>
      </c>
      <c r="F47" s="83">
        <v>0</v>
      </c>
      <c r="G47" s="83">
        <v>1163</v>
      </c>
      <c r="H47" s="83">
        <f t="shared" si="2"/>
        <v>19603</v>
      </c>
      <c r="I47" s="83">
        <v>755</v>
      </c>
      <c r="J47" s="83">
        <v>12219</v>
      </c>
      <c r="K47" s="83">
        <v>6629</v>
      </c>
      <c r="L47" s="83">
        <v>18808</v>
      </c>
      <c r="M47" s="84">
        <v>1</v>
      </c>
    </row>
    <row r="48" spans="1:13" ht="12.95" customHeight="1" x14ac:dyDescent="0.15">
      <c r="A48" s="81" t="s">
        <v>104</v>
      </c>
      <c r="B48" s="82">
        <f t="shared" si="0"/>
        <v>165609</v>
      </c>
      <c r="C48" s="83">
        <f t="shared" si="1"/>
        <v>61316</v>
      </c>
      <c r="D48" s="83">
        <v>2897</v>
      </c>
      <c r="E48" s="83">
        <v>58419</v>
      </c>
      <c r="F48" s="83">
        <v>3</v>
      </c>
      <c r="G48" s="83">
        <v>3874</v>
      </c>
      <c r="H48" s="83">
        <f t="shared" si="2"/>
        <v>57490</v>
      </c>
      <c r="I48" s="83">
        <v>2931</v>
      </c>
      <c r="J48" s="83">
        <v>35768</v>
      </c>
      <c r="K48" s="83">
        <v>18791</v>
      </c>
      <c r="L48" s="83">
        <v>42924</v>
      </c>
      <c r="M48" s="84">
        <v>2</v>
      </c>
    </row>
    <row r="49" spans="1:13" ht="12.95" customHeight="1" x14ac:dyDescent="0.15">
      <c r="A49" s="81" t="s">
        <v>105</v>
      </c>
      <c r="B49" s="82">
        <f t="shared" si="0"/>
        <v>184937</v>
      </c>
      <c r="C49" s="83">
        <f t="shared" si="1"/>
        <v>76406</v>
      </c>
      <c r="D49" s="83">
        <v>8575</v>
      </c>
      <c r="E49" s="83">
        <v>67831</v>
      </c>
      <c r="F49" s="83">
        <v>2</v>
      </c>
      <c r="G49" s="83">
        <v>5282</v>
      </c>
      <c r="H49" s="83">
        <f t="shared" si="2"/>
        <v>68122</v>
      </c>
      <c r="I49" s="83">
        <v>4222</v>
      </c>
      <c r="J49" s="83">
        <v>42084</v>
      </c>
      <c r="K49" s="83">
        <v>21816</v>
      </c>
      <c r="L49" s="83">
        <v>35125</v>
      </c>
      <c r="M49" s="84">
        <v>0</v>
      </c>
    </row>
    <row r="50" spans="1:13" ht="12.95" customHeight="1" x14ac:dyDescent="0.15">
      <c r="A50" s="81" t="s">
        <v>106</v>
      </c>
      <c r="B50" s="82">
        <f t="shared" si="0"/>
        <v>188539</v>
      </c>
      <c r="C50" s="83">
        <f t="shared" si="1"/>
        <v>79594</v>
      </c>
      <c r="D50" s="83">
        <v>11364</v>
      </c>
      <c r="E50" s="83">
        <v>68230</v>
      </c>
      <c r="F50" s="83">
        <v>9</v>
      </c>
      <c r="G50" s="83">
        <v>5832</v>
      </c>
      <c r="H50" s="83">
        <f t="shared" si="2"/>
        <v>74395</v>
      </c>
      <c r="I50" s="83">
        <v>4626</v>
      </c>
      <c r="J50" s="83">
        <v>45326</v>
      </c>
      <c r="K50" s="83">
        <v>24443</v>
      </c>
      <c r="L50" s="83">
        <v>28709</v>
      </c>
      <c r="M50" s="84">
        <v>0</v>
      </c>
    </row>
    <row r="51" spans="1:13" ht="12.95" customHeight="1" x14ac:dyDescent="0.15">
      <c r="A51" s="81" t="s">
        <v>107</v>
      </c>
      <c r="B51" s="82">
        <f t="shared" si="0"/>
        <v>188132</v>
      </c>
      <c r="C51" s="83">
        <f t="shared" si="1"/>
        <v>81399</v>
      </c>
      <c r="D51" s="83">
        <v>16944</v>
      </c>
      <c r="E51" s="83">
        <v>64455</v>
      </c>
      <c r="F51" s="83">
        <v>15</v>
      </c>
      <c r="G51" s="83">
        <v>6352</v>
      </c>
      <c r="H51" s="83">
        <f t="shared" si="2"/>
        <v>77935</v>
      </c>
      <c r="I51" s="83">
        <v>4284</v>
      </c>
      <c r="J51" s="83">
        <v>47930</v>
      </c>
      <c r="K51" s="83">
        <v>25721</v>
      </c>
      <c r="L51" s="83">
        <v>22431</v>
      </c>
      <c r="M51" s="84">
        <v>0</v>
      </c>
    </row>
    <row r="52" spans="1:13" ht="12.95" customHeight="1" x14ac:dyDescent="0.15">
      <c r="A52" s="81" t="s">
        <v>108</v>
      </c>
      <c r="B52" s="82">
        <f t="shared" si="0"/>
        <v>374495</v>
      </c>
      <c r="C52" s="83">
        <f t="shared" si="1"/>
        <v>179346</v>
      </c>
      <c r="D52" s="83">
        <v>63902</v>
      </c>
      <c r="E52" s="83">
        <v>115444</v>
      </c>
      <c r="F52" s="83">
        <v>92</v>
      </c>
      <c r="G52" s="83">
        <v>13854</v>
      </c>
      <c r="H52" s="83">
        <f t="shared" si="2"/>
        <v>149698</v>
      </c>
      <c r="I52" s="83">
        <v>7079</v>
      </c>
      <c r="J52" s="83">
        <v>93383</v>
      </c>
      <c r="K52" s="83">
        <v>49236</v>
      </c>
      <c r="L52" s="83">
        <v>31504</v>
      </c>
      <c r="M52" s="84">
        <v>1</v>
      </c>
    </row>
    <row r="53" spans="1:13" ht="12.95" customHeight="1" x14ac:dyDescent="0.15">
      <c r="A53" s="81" t="s">
        <v>109</v>
      </c>
      <c r="B53" s="82">
        <f t="shared" si="0"/>
        <v>358394</v>
      </c>
      <c r="C53" s="83">
        <f t="shared" si="1"/>
        <v>205523</v>
      </c>
      <c r="D53" s="83">
        <v>110055</v>
      </c>
      <c r="E53" s="83">
        <v>95468</v>
      </c>
      <c r="F53" s="83">
        <v>193</v>
      </c>
      <c r="G53" s="83">
        <v>13777</v>
      </c>
      <c r="H53" s="83">
        <f t="shared" si="2"/>
        <v>121554</v>
      </c>
      <c r="I53" s="83">
        <v>4963</v>
      </c>
      <c r="J53" s="83">
        <v>76753</v>
      </c>
      <c r="K53" s="83">
        <v>39838</v>
      </c>
      <c r="L53" s="83">
        <v>17347</v>
      </c>
      <c r="M53" s="84">
        <v>0</v>
      </c>
    </row>
    <row r="54" spans="1:13" ht="12.95" customHeight="1" x14ac:dyDescent="0.15">
      <c r="A54" s="81" t="s">
        <v>110</v>
      </c>
      <c r="B54" s="82">
        <f t="shared" si="0"/>
        <v>1417526</v>
      </c>
      <c r="C54" s="83">
        <f t="shared" si="1"/>
        <v>1139077</v>
      </c>
      <c r="D54" s="83">
        <v>892495</v>
      </c>
      <c r="E54" s="83">
        <v>246582</v>
      </c>
      <c r="F54" s="83">
        <v>4955</v>
      </c>
      <c r="G54" s="83">
        <v>44971</v>
      </c>
      <c r="H54" s="83">
        <f t="shared" si="2"/>
        <v>205676</v>
      </c>
      <c r="I54" s="83">
        <v>8159</v>
      </c>
      <c r="J54" s="83">
        <v>132022</v>
      </c>
      <c r="K54" s="83">
        <v>65495</v>
      </c>
      <c r="L54" s="83">
        <v>22846</v>
      </c>
      <c r="M54" s="84">
        <v>1</v>
      </c>
    </row>
    <row r="55" spans="1:13" ht="12.95" customHeight="1" x14ac:dyDescent="0.15">
      <c r="A55" s="81" t="s">
        <v>111</v>
      </c>
      <c r="B55" s="82">
        <f t="shared" si="0"/>
        <v>647115</v>
      </c>
      <c r="C55" s="83">
        <f t="shared" si="1"/>
        <v>614017</v>
      </c>
      <c r="D55" s="83">
        <v>558966</v>
      </c>
      <c r="E55" s="83">
        <v>55051</v>
      </c>
      <c r="F55" s="83">
        <v>3694</v>
      </c>
      <c r="G55" s="83">
        <v>9163</v>
      </c>
      <c r="H55" s="83">
        <f t="shared" si="2"/>
        <v>16965</v>
      </c>
      <c r="I55" s="83">
        <v>900</v>
      </c>
      <c r="J55" s="83">
        <v>10842</v>
      </c>
      <c r="K55" s="83">
        <v>5223</v>
      </c>
      <c r="L55" s="83">
        <v>3276</v>
      </c>
      <c r="M55" s="84">
        <v>0</v>
      </c>
    </row>
    <row r="56" spans="1:13" ht="12.95" customHeight="1" x14ac:dyDescent="0.15">
      <c r="A56" s="81" t="s">
        <v>112</v>
      </c>
      <c r="B56" s="82">
        <f t="shared" si="0"/>
        <v>359889</v>
      </c>
      <c r="C56" s="83">
        <f t="shared" si="1"/>
        <v>351354</v>
      </c>
      <c r="D56" s="83">
        <v>325326</v>
      </c>
      <c r="E56" s="83">
        <v>26028</v>
      </c>
      <c r="F56" s="83">
        <v>986</v>
      </c>
      <c r="G56" s="83">
        <v>2885</v>
      </c>
      <c r="H56" s="83">
        <f t="shared" si="2"/>
        <v>3784</v>
      </c>
      <c r="I56" s="83">
        <v>236</v>
      </c>
      <c r="J56" s="83">
        <v>2299</v>
      </c>
      <c r="K56" s="83">
        <v>1249</v>
      </c>
      <c r="L56" s="83">
        <v>880</v>
      </c>
      <c r="M56" s="84">
        <v>0</v>
      </c>
    </row>
    <row r="57" spans="1:13" ht="12.95" customHeight="1" thickBot="1" x14ac:dyDescent="0.2">
      <c r="A57" s="86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</row>
    <row r="58" spans="1:13" ht="12.95" customHeight="1" thickBot="1" x14ac:dyDescent="0.2">
      <c r="A58" s="90" t="s">
        <v>113</v>
      </c>
      <c r="B58" s="91">
        <f>C58+F58+G58+H58+L58+M58</f>
        <v>4664479</v>
      </c>
      <c r="C58" s="92">
        <f>D58+E58</f>
        <v>3067400</v>
      </c>
      <c r="D58" s="92">
        <f>SUM(D15:D56)</f>
        <v>1998583</v>
      </c>
      <c r="E58" s="92">
        <f>SUM(E15:E56)</f>
        <v>1068817</v>
      </c>
      <c r="F58" s="92">
        <f>SUM(F15:F56)</f>
        <v>9955</v>
      </c>
      <c r="G58" s="92">
        <f>SUM(G15:G56)</f>
        <v>112210</v>
      </c>
      <c r="H58" s="92">
        <f>I58+J58+K58</f>
        <v>886698</v>
      </c>
      <c r="I58" s="92">
        <f>SUM(I15:I56)</f>
        <v>40520</v>
      </c>
      <c r="J58" s="92">
        <f>SUM(J15:J56)</f>
        <v>544561</v>
      </c>
      <c r="K58" s="92">
        <f>SUM(K15:K56)</f>
        <v>301617</v>
      </c>
      <c r="L58" s="92">
        <f>SUM(L15:L56)</f>
        <v>586089</v>
      </c>
      <c r="M58" s="93">
        <f>SUM(M15:M56)</f>
        <v>2127</v>
      </c>
    </row>
    <row r="59" spans="1:13" ht="12.95" customHeight="1" x14ac:dyDescent="0.1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</row>
    <row r="60" spans="1:13" ht="12.95" customHeight="1" x14ac:dyDescent="0.15">
      <c r="A60" s="94"/>
      <c r="B60" s="95"/>
      <c r="C60" s="95"/>
      <c r="D60" s="95"/>
      <c r="F60" s="95"/>
      <c r="G60" s="95"/>
      <c r="H60" s="95"/>
      <c r="I60" s="95"/>
      <c r="J60" s="95"/>
      <c r="K60" s="95"/>
      <c r="L60" s="95"/>
      <c r="M60" s="95"/>
    </row>
    <row r="61" spans="1:13" ht="12.95" customHeight="1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3" ht="10.5" x14ac:dyDescent="0.15">
      <c r="A62" s="9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</row>
    <row r="63" spans="1:13" ht="10.5" x14ac:dyDescent="0.15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10.5" x14ac:dyDescent="0.15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4" ht="10.5" x14ac:dyDescent="0.15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4" ht="10.5" x14ac:dyDescent="0.15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4" ht="69.75" customHeight="1" x14ac:dyDescent="0.15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4" ht="10.5" x14ac:dyDescent="0.15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4" ht="2.25" customHeight="1" x14ac:dyDescent="0.25">
      <c r="B69" s="64"/>
      <c r="C69" s="64"/>
      <c r="D69" s="64"/>
      <c r="F69" s="70"/>
      <c r="G69" s="70"/>
      <c r="H69" s="64"/>
      <c r="I69" s="64"/>
    </row>
    <row r="70" spans="1:14" ht="52.5" hidden="1" customHeight="1" x14ac:dyDescent="0.25">
      <c r="B70" s="64"/>
      <c r="C70" s="64"/>
      <c r="D70" s="64"/>
      <c r="F70" s="70"/>
      <c r="G70" s="70"/>
      <c r="H70" s="64"/>
      <c r="I70" s="64"/>
    </row>
    <row r="71" spans="1:14" ht="5.25" hidden="1" customHeight="1" x14ac:dyDescent="0.25">
      <c r="B71" s="64"/>
      <c r="C71" s="64"/>
      <c r="D71" s="64"/>
      <c r="F71" s="70"/>
      <c r="G71" s="70"/>
      <c r="H71" s="64"/>
      <c r="I71" s="64"/>
    </row>
    <row r="72" spans="1:14" customFormat="1" ht="12.75" x14ac:dyDescent="0.2"/>
    <row r="73" spans="1:14" customFormat="1" ht="12.75" x14ac:dyDescent="0.2">
      <c r="D73" s="60"/>
      <c r="E73" s="61"/>
      <c r="F73" s="61"/>
      <c r="G73" s="61"/>
      <c r="H73" s="61"/>
      <c r="I73" s="61"/>
      <c r="J73" s="61"/>
      <c r="K73" s="61"/>
    </row>
    <row r="74" spans="1:14" customFormat="1" ht="12.75" x14ac:dyDescent="0.2">
      <c r="D74" s="61"/>
      <c r="E74" s="61"/>
      <c r="F74" s="61"/>
      <c r="G74" s="61"/>
      <c r="H74" s="61"/>
      <c r="I74" s="61"/>
      <c r="J74" s="61"/>
      <c r="K74" s="61"/>
    </row>
    <row r="75" spans="1:14" customFormat="1" ht="12.75" x14ac:dyDescent="0.2">
      <c r="D75" s="61"/>
      <c r="E75" s="60"/>
      <c r="F75" s="60"/>
      <c r="G75" s="60"/>
      <c r="H75" s="60"/>
      <c r="I75" s="61"/>
      <c r="J75" s="61"/>
      <c r="K75" s="61"/>
    </row>
    <row r="76" spans="1:14" ht="12.75" customHeight="1" x14ac:dyDescent="0.25">
      <c r="A76" s="62"/>
      <c r="B76" s="63"/>
      <c r="C76" s="63"/>
      <c r="D76" s="63"/>
      <c r="J76" s="64"/>
    </row>
    <row r="77" spans="1:14" ht="16.5" x14ac:dyDescent="0.25">
      <c r="A77" s="65" t="s">
        <v>59</v>
      </c>
      <c r="B77" s="66"/>
      <c r="C77" s="66"/>
      <c r="D77" s="67"/>
      <c r="E77" s="67"/>
      <c r="F77" s="68"/>
      <c r="G77" s="69"/>
      <c r="H77" s="69"/>
      <c r="I77" s="67"/>
      <c r="J77" s="64"/>
    </row>
    <row r="78" spans="1:14" ht="16.5" x14ac:dyDescent="0.25">
      <c r="A78" s="65" t="s">
        <v>60</v>
      </c>
      <c r="B78" s="64"/>
      <c r="D78" s="64"/>
      <c r="E78" s="68" t="s">
        <v>114</v>
      </c>
      <c r="F78" s="70"/>
      <c r="G78" s="70"/>
      <c r="H78" s="64"/>
      <c r="I78" s="64"/>
    </row>
    <row r="79" spans="1:14" ht="32.25" customHeight="1" x14ac:dyDescent="0.15">
      <c r="A79" s="267" t="s">
        <v>169</v>
      </c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6.5" x14ac:dyDescent="0.25">
      <c r="B80" s="64"/>
      <c r="C80" s="64"/>
      <c r="D80" s="64"/>
      <c r="E80" s="72" t="s">
        <v>163</v>
      </c>
      <c r="F80" s="70"/>
      <c r="G80" s="70"/>
      <c r="H80" s="64"/>
      <c r="I80" s="64"/>
      <c r="K80" s="1"/>
    </row>
    <row r="81" spans="1:13" ht="16.5" thickBot="1" x14ac:dyDescent="0.3">
      <c r="B81" s="64"/>
      <c r="C81" s="64"/>
      <c r="D81" s="64"/>
      <c r="E81" s="64"/>
      <c r="F81" s="64"/>
      <c r="G81" s="64"/>
      <c r="H81" s="64"/>
      <c r="I81" s="64"/>
    </row>
    <row r="82" spans="1:13" s="75" customFormat="1" ht="26.25" customHeight="1" x14ac:dyDescent="0.2">
      <c r="A82" s="268" t="s">
        <v>62</v>
      </c>
      <c r="B82" s="263" t="s">
        <v>63</v>
      </c>
      <c r="C82" s="263" t="s">
        <v>64</v>
      </c>
      <c r="D82" s="257" t="s">
        <v>115</v>
      </c>
      <c r="E82" s="259"/>
      <c r="F82" s="263" t="s">
        <v>66</v>
      </c>
      <c r="G82" s="263" t="s">
        <v>67</v>
      </c>
      <c r="H82" s="263" t="s">
        <v>68</v>
      </c>
      <c r="I82" s="257" t="s">
        <v>116</v>
      </c>
      <c r="J82" s="258"/>
      <c r="K82" s="259"/>
      <c r="L82" s="263" t="s">
        <v>70</v>
      </c>
      <c r="M82" s="263" t="s">
        <v>161</v>
      </c>
    </row>
    <row r="83" spans="1:13" s="76" customFormat="1" x14ac:dyDescent="0.15">
      <c r="A83" s="269"/>
      <c r="B83" s="264"/>
      <c r="C83" s="264"/>
      <c r="D83" s="260"/>
      <c r="E83" s="262"/>
      <c r="F83" s="264"/>
      <c r="G83" s="264"/>
      <c r="H83" s="264"/>
      <c r="I83" s="260"/>
      <c r="J83" s="280"/>
      <c r="K83" s="262"/>
      <c r="L83" s="264"/>
      <c r="M83" s="264"/>
    </row>
    <row r="84" spans="1:13" ht="10.5" thickBot="1" x14ac:dyDescent="0.2">
      <c r="A84" s="269"/>
      <c r="B84" s="264"/>
      <c r="C84" s="264"/>
      <c r="D84" s="260"/>
      <c r="E84" s="262"/>
      <c r="F84" s="264"/>
      <c r="G84" s="264"/>
      <c r="H84" s="264"/>
      <c r="I84" s="260"/>
      <c r="J84" s="261"/>
      <c r="K84" s="262"/>
      <c r="L84" s="264"/>
      <c r="M84" s="264"/>
    </row>
    <row r="85" spans="1:13" ht="12.95" customHeight="1" x14ac:dyDescent="0.15">
      <c r="A85" s="77" t="s">
        <v>71</v>
      </c>
      <c r="B85" s="98">
        <v>0.04</v>
      </c>
      <c r="C85" s="99">
        <v>0.03</v>
      </c>
      <c r="D85" s="99">
        <v>0.01</v>
      </c>
      <c r="E85" s="99">
        <v>0.08</v>
      </c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0.12</v>
      </c>
      <c r="M85" s="100">
        <v>0.56000000000000005</v>
      </c>
    </row>
    <row r="86" spans="1:13" ht="12.95" customHeight="1" x14ac:dyDescent="0.15">
      <c r="A86" s="81" t="s">
        <v>72</v>
      </c>
      <c r="B86" s="101">
        <v>0.01</v>
      </c>
      <c r="C86" s="102">
        <v>0.01</v>
      </c>
      <c r="D86" s="102">
        <v>0</v>
      </c>
      <c r="E86" s="102">
        <v>0.02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0.03</v>
      </c>
      <c r="M86" s="103">
        <v>0</v>
      </c>
    </row>
    <row r="87" spans="1:13" ht="12.95" customHeight="1" x14ac:dyDescent="0.15">
      <c r="A87" s="81" t="s">
        <v>73</v>
      </c>
      <c r="B87" s="101">
        <v>0.01</v>
      </c>
      <c r="C87" s="102">
        <v>0.01</v>
      </c>
      <c r="D87" s="102">
        <v>0</v>
      </c>
      <c r="E87" s="102">
        <v>0.02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0.03</v>
      </c>
      <c r="M87" s="103">
        <v>0</v>
      </c>
    </row>
    <row r="88" spans="1:13" ht="12.95" customHeight="1" x14ac:dyDescent="0.15">
      <c r="A88" s="81" t="s">
        <v>117</v>
      </c>
      <c r="B88" s="101">
        <v>0.01</v>
      </c>
      <c r="C88" s="102">
        <v>0.01</v>
      </c>
      <c r="D88" s="102">
        <v>0</v>
      </c>
      <c r="E88" s="102">
        <v>0.02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0.04</v>
      </c>
      <c r="M88" s="103">
        <v>0</v>
      </c>
    </row>
    <row r="89" spans="1:13" ht="12.95" customHeight="1" x14ac:dyDescent="0.15">
      <c r="A89" s="81" t="s">
        <v>75</v>
      </c>
      <c r="B89" s="101">
        <v>0.01</v>
      </c>
      <c r="C89" s="102">
        <v>0.01</v>
      </c>
      <c r="D89" s="102">
        <v>0</v>
      </c>
      <c r="E89" s="102">
        <v>0.02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0.04</v>
      </c>
      <c r="M89" s="103">
        <v>0</v>
      </c>
    </row>
    <row r="90" spans="1:13" ht="12.95" customHeight="1" x14ac:dyDescent="0.15">
      <c r="A90" s="81" t="s">
        <v>118</v>
      </c>
      <c r="B90" s="101">
        <v>0.02</v>
      </c>
      <c r="C90" s="102">
        <v>0.01</v>
      </c>
      <c r="D90" s="102">
        <v>0</v>
      </c>
      <c r="E90" s="102">
        <v>0.03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0.12</v>
      </c>
      <c r="M90" s="103">
        <v>0.05</v>
      </c>
    </row>
    <row r="91" spans="1:13" ht="12.95" customHeight="1" x14ac:dyDescent="0.15">
      <c r="A91" s="81" t="s">
        <v>77</v>
      </c>
      <c r="B91" s="101">
        <v>0.03</v>
      </c>
      <c r="C91" s="102">
        <v>0.01</v>
      </c>
      <c r="D91" s="102">
        <v>0</v>
      </c>
      <c r="E91" s="102">
        <v>0.03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0.13</v>
      </c>
      <c r="M91" s="103">
        <v>0.14000000000000001</v>
      </c>
    </row>
    <row r="92" spans="1:13" ht="12.95" customHeight="1" x14ac:dyDescent="0.15">
      <c r="A92" s="81" t="s">
        <v>119</v>
      </c>
      <c r="B92" s="101">
        <v>0.03</v>
      </c>
      <c r="C92" s="102">
        <v>0.01</v>
      </c>
      <c r="D92" s="102">
        <v>0</v>
      </c>
      <c r="E92" s="102">
        <v>0.03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0.14000000000000001</v>
      </c>
      <c r="M92" s="103">
        <v>0.05</v>
      </c>
    </row>
    <row r="93" spans="1:13" ht="12.95" customHeight="1" x14ac:dyDescent="0.15">
      <c r="A93" s="81" t="s">
        <v>79</v>
      </c>
      <c r="B93" s="101">
        <v>0.03</v>
      </c>
      <c r="C93" s="102">
        <v>0.01</v>
      </c>
      <c r="D93" s="102">
        <v>0</v>
      </c>
      <c r="E93" s="102">
        <v>0.03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0.15</v>
      </c>
      <c r="M93" s="103">
        <v>0</v>
      </c>
    </row>
    <row r="94" spans="1:13" ht="12.95" customHeight="1" x14ac:dyDescent="0.15">
      <c r="A94" s="81" t="s">
        <v>120</v>
      </c>
      <c r="B94" s="101">
        <v>0.03</v>
      </c>
      <c r="C94" s="102">
        <v>0.02</v>
      </c>
      <c r="D94" s="102">
        <v>0</v>
      </c>
      <c r="E94" s="102">
        <v>0.04</v>
      </c>
      <c r="F94" s="102">
        <v>0</v>
      </c>
      <c r="G94" s="102">
        <v>0</v>
      </c>
      <c r="H94" s="102">
        <v>0</v>
      </c>
      <c r="I94" s="102">
        <v>0.01</v>
      </c>
      <c r="J94" s="102">
        <v>0</v>
      </c>
      <c r="K94" s="102">
        <v>0</v>
      </c>
      <c r="L94" s="102">
        <v>0.17</v>
      </c>
      <c r="M94" s="103">
        <v>0.05</v>
      </c>
    </row>
    <row r="95" spans="1:13" ht="12.95" customHeight="1" x14ac:dyDescent="0.15">
      <c r="A95" s="81" t="s">
        <v>81</v>
      </c>
      <c r="B95" s="101">
        <v>0.06</v>
      </c>
      <c r="C95" s="102">
        <v>0.01</v>
      </c>
      <c r="D95" s="102">
        <v>0</v>
      </c>
      <c r="E95" s="102">
        <v>0.04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0.38</v>
      </c>
      <c r="M95" s="103">
        <v>0.05</v>
      </c>
    </row>
    <row r="96" spans="1:13" ht="12.95" customHeight="1" x14ac:dyDescent="0.15">
      <c r="A96" s="81" t="s">
        <v>82</v>
      </c>
      <c r="B96" s="101">
        <v>0.06</v>
      </c>
      <c r="C96" s="102">
        <v>0.02</v>
      </c>
      <c r="D96" s="102">
        <v>0</v>
      </c>
      <c r="E96" s="102">
        <v>0.05</v>
      </c>
      <c r="F96" s="102">
        <v>0</v>
      </c>
      <c r="G96" s="102">
        <v>0</v>
      </c>
      <c r="H96" s="102">
        <v>0.01</v>
      </c>
      <c r="I96" s="102">
        <v>0</v>
      </c>
      <c r="J96" s="102">
        <v>0</v>
      </c>
      <c r="K96" s="102">
        <v>0.01</v>
      </c>
      <c r="L96" s="102">
        <v>0.39</v>
      </c>
      <c r="M96" s="103">
        <v>0</v>
      </c>
    </row>
    <row r="97" spans="1:13" ht="12.95" customHeight="1" x14ac:dyDescent="0.15">
      <c r="A97" s="81" t="s">
        <v>83</v>
      </c>
      <c r="B97" s="101">
        <v>7.0000000000000007E-2</v>
      </c>
      <c r="C97" s="102">
        <v>0.03</v>
      </c>
      <c r="D97" s="102">
        <v>0.01</v>
      </c>
      <c r="E97" s="102">
        <v>0.06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0.46</v>
      </c>
      <c r="M97" s="103">
        <v>0.05</v>
      </c>
    </row>
    <row r="98" spans="1:13" ht="12.95" customHeight="1" x14ac:dyDescent="0.15">
      <c r="A98" s="81" t="s">
        <v>121</v>
      </c>
      <c r="B98" s="101">
        <v>0.21</v>
      </c>
      <c r="C98" s="102">
        <v>0.1</v>
      </c>
      <c r="D98" s="102">
        <v>0.09</v>
      </c>
      <c r="E98" s="102">
        <v>0.12</v>
      </c>
      <c r="F98" s="102">
        <v>0</v>
      </c>
      <c r="G98" s="102">
        <v>0.06</v>
      </c>
      <c r="H98" s="102">
        <v>0.01</v>
      </c>
      <c r="I98" s="102">
        <v>0</v>
      </c>
      <c r="J98" s="102">
        <v>0.01</v>
      </c>
      <c r="K98" s="102">
        <v>0.03</v>
      </c>
      <c r="L98" s="102">
        <v>1.0900000000000001</v>
      </c>
      <c r="M98" s="103">
        <v>0.61</v>
      </c>
    </row>
    <row r="99" spans="1:13" ht="12.95" customHeight="1" x14ac:dyDescent="0.15">
      <c r="A99" s="81" t="s">
        <v>122</v>
      </c>
      <c r="B99" s="101">
        <v>0.21</v>
      </c>
      <c r="C99" s="102">
        <v>0.08</v>
      </c>
      <c r="D99" s="102">
        <v>0.05</v>
      </c>
      <c r="E99" s="102">
        <v>0.16</v>
      </c>
      <c r="F99" s="102">
        <v>0</v>
      </c>
      <c r="G99" s="102">
        <v>0.04</v>
      </c>
      <c r="H99" s="102">
        <v>0.02</v>
      </c>
      <c r="I99" s="102">
        <v>0.01</v>
      </c>
      <c r="J99" s="102">
        <v>0.01</v>
      </c>
      <c r="K99" s="102">
        <v>0.03</v>
      </c>
      <c r="L99" s="102">
        <v>1.2</v>
      </c>
      <c r="M99" s="103">
        <v>0.09</v>
      </c>
    </row>
    <row r="100" spans="1:13" ht="12.95" customHeight="1" x14ac:dyDescent="0.15">
      <c r="A100" s="81" t="s">
        <v>86</v>
      </c>
      <c r="B100" s="101">
        <v>0.45</v>
      </c>
      <c r="C100" s="102">
        <v>0.19</v>
      </c>
      <c r="D100" s="102">
        <v>0.01</v>
      </c>
      <c r="E100" s="102">
        <v>0.53</v>
      </c>
      <c r="F100" s="102">
        <v>0</v>
      </c>
      <c r="G100" s="102">
        <v>0.03</v>
      </c>
      <c r="H100" s="102">
        <v>0.04</v>
      </c>
      <c r="I100" s="102">
        <v>0.02</v>
      </c>
      <c r="J100" s="102">
        <v>0.05</v>
      </c>
      <c r="K100" s="102">
        <v>0.04</v>
      </c>
      <c r="L100" s="102">
        <v>2.52</v>
      </c>
      <c r="M100" s="103">
        <v>0.14000000000000001</v>
      </c>
    </row>
    <row r="101" spans="1:13" ht="12.95" customHeight="1" x14ac:dyDescent="0.15">
      <c r="A101" s="81" t="s">
        <v>87</v>
      </c>
      <c r="B101" s="101">
        <v>0.38</v>
      </c>
      <c r="C101" s="102">
        <v>0.23</v>
      </c>
      <c r="D101" s="102">
        <v>0.01</v>
      </c>
      <c r="E101" s="102">
        <v>0.65</v>
      </c>
      <c r="F101" s="102">
        <v>0</v>
      </c>
      <c r="G101" s="102">
        <v>0.05</v>
      </c>
      <c r="H101" s="102">
        <v>0.05</v>
      </c>
      <c r="I101" s="102">
        <v>0.04</v>
      </c>
      <c r="J101" s="102">
        <v>0.05</v>
      </c>
      <c r="K101" s="102">
        <v>0.06</v>
      </c>
      <c r="L101" s="102">
        <v>1.74</v>
      </c>
      <c r="M101" s="103">
        <v>27.5</v>
      </c>
    </row>
    <row r="102" spans="1:13" ht="12.95" customHeight="1" x14ac:dyDescent="0.15">
      <c r="A102" s="81" t="s">
        <v>88</v>
      </c>
      <c r="B102" s="101">
        <v>0.46</v>
      </c>
      <c r="C102" s="102">
        <v>0.31</v>
      </c>
      <c r="D102" s="102">
        <v>0.01</v>
      </c>
      <c r="E102" s="102">
        <v>0.88</v>
      </c>
      <c r="F102" s="102">
        <v>0</v>
      </c>
      <c r="G102" s="102">
        <v>0.05</v>
      </c>
      <c r="H102" s="102">
        <v>7.0000000000000007E-2</v>
      </c>
      <c r="I102" s="102">
        <v>7.0000000000000007E-2</v>
      </c>
      <c r="J102" s="102">
        <v>7.0000000000000007E-2</v>
      </c>
      <c r="K102" s="102">
        <v>0.08</v>
      </c>
      <c r="L102" s="102">
        <v>1.91</v>
      </c>
      <c r="M102" s="103">
        <v>9.07</v>
      </c>
    </row>
    <row r="103" spans="1:13" ht="12.95" customHeight="1" x14ac:dyDescent="0.15">
      <c r="A103" s="81" t="s">
        <v>89</v>
      </c>
      <c r="B103" s="101">
        <v>0.55000000000000004</v>
      </c>
      <c r="C103" s="102">
        <v>0.38</v>
      </c>
      <c r="D103" s="102">
        <v>0.01</v>
      </c>
      <c r="E103" s="102">
        <v>1.08</v>
      </c>
      <c r="F103" s="102">
        <v>0</v>
      </c>
      <c r="G103" s="102">
        <v>0.06</v>
      </c>
      <c r="H103" s="102">
        <v>0.1</v>
      </c>
      <c r="I103" s="102">
        <v>0.08</v>
      </c>
      <c r="J103" s="102">
        <v>0.08</v>
      </c>
      <c r="K103" s="102">
        <v>0.12</v>
      </c>
      <c r="L103" s="102">
        <v>2.2000000000000002</v>
      </c>
      <c r="M103" s="103">
        <v>47.58</v>
      </c>
    </row>
    <row r="104" spans="1:13" ht="12.95" customHeight="1" x14ac:dyDescent="0.15">
      <c r="A104" s="81" t="s">
        <v>90</v>
      </c>
      <c r="B104" s="101">
        <v>0.6</v>
      </c>
      <c r="C104" s="102">
        <v>0.41</v>
      </c>
      <c r="D104" s="102">
        <v>0.01</v>
      </c>
      <c r="E104" s="102">
        <v>1.1499999999999999</v>
      </c>
      <c r="F104" s="102">
        <v>0</v>
      </c>
      <c r="G104" s="102">
        <v>0.04</v>
      </c>
      <c r="H104" s="102">
        <v>0.13</v>
      </c>
      <c r="I104" s="102">
        <v>0.08</v>
      </c>
      <c r="J104" s="102">
        <v>0.12</v>
      </c>
      <c r="K104" s="102">
        <v>0.14000000000000001</v>
      </c>
      <c r="L104" s="102">
        <v>2.41</v>
      </c>
      <c r="M104" s="103">
        <v>11.85</v>
      </c>
    </row>
    <row r="105" spans="1:13" ht="12.95" customHeight="1" x14ac:dyDescent="0.15">
      <c r="A105" s="81" t="s">
        <v>91</v>
      </c>
      <c r="B105" s="101">
        <v>0.68</v>
      </c>
      <c r="C105" s="102">
        <v>0.45</v>
      </c>
      <c r="D105" s="102">
        <v>0.01</v>
      </c>
      <c r="E105" s="102">
        <v>1.28</v>
      </c>
      <c r="F105" s="102">
        <v>0</v>
      </c>
      <c r="G105" s="102">
        <v>0.04</v>
      </c>
      <c r="H105" s="102">
        <v>0.18</v>
      </c>
      <c r="I105" s="102">
        <v>0.11</v>
      </c>
      <c r="J105" s="102">
        <v>0.17</v>
      </c>
      <c r="K105" s="102">
        <v>0.21</v>
      </c>
      <c r="L105" s="102">
        <v>2.78</v>
      </c>
      <c r="M105" s="103">
        <v>0.19</v>
      </c>
    </row>
    <row r="106" spans="1:13" ht="12.95" customHeight="1" x14ac:dyDescent="0.15">
      <c r="A106" s="81" t="s">
        <v>92</v>
      </c>
      <c r="B106" s="101">
        <v>0.77</v>
      </c>
      <c r="C106" s="102">
        <v>0.48</v>
      </c>
      <c r="D106" s="102">
        <v>0.01</v>
      </c>
      <c r="E106" s="102">
        <v>1.37</v>
      </c>
      <c r="F106" s="102">
        <v>0</v>
      </c>
      <c r="G106" s="102">
        <v>0.04</v>
      </c>
      <c r="H106" s="102">
        <v>0.23</v>
      </c>
      <c r="I106" s="102">
        <v>0.11</v>
      </c>
      <c r="J106" s="102">
        <v>0.19</v>
      </c>
      <c r="K106" s="102">
        <v>0.33</v>
      </c>
      <c r="L106" s="102">
        <v>3.23</v>
      </c>
      <c r="M106" s="103">
        <v>0.28000000000000003</v>
      </c>
    </row>
    <row r="107" spans="1:13" ht="12.95" customHeight="1" x14ac:dyDescent="0.15">
      <c r="A107" s="81" t="s">
        <v>93</v>
      </c>
      <c r="B107" s="101">
        <v>0.86</v>
      </c>
      <c r="C107" s="102">
        <v>0.49</v>
      </c>
      <c r="D107" s="102">
        <v>0.01</v>
      </c>
      <c r="E107" s="102">
        <v>1.41</v>
      </c>
      <c r="F107" s="102">
        <v>0</v>
      </c>
      <c r="G107" s="102">
        <v>0.04</v>
      </c>
      <c r="H107" s="102">
        <v>0.32</v>
      </c>
      <c r="I107" s="102">
        <v>0.14000000000000001</v>
      </c>
      <c r="J107" s="102">
        <v>0.23</v>
      </c>
      <c r="K107" s="102">
        <v>0.52</v>
      </c>
      <c r="L107" s="102">
        <v>3.73</v>
      </c>
      <c r="M107" s="103">
        <v>0.28000000000000003</v>
      </c>
    </row>
    <row r="108" spans="1:13" ht="12.95" customHeight="1" x14ac:dyDescent="0.15">
      <c r="A108" s="81" t="s">
        <v>94</v>
      </c>
      <c r="B108" s="101">
        <v>0.93</v>
      </c>
      <c r="C108" s="102">
        <v>0.47</v>
      </c>
      <c r="D108" s="102">
        <v>0.01</v>
      </c>
      <c r="E108" s="102">
        <v>1.33</v>
      </c>
      <c r="F108" s="102">
        <v>0</v>
      </c>
      <c r="G108" s="102">
        <v>7.0000000000000007E-2</v>
      </c>
      <c r="H108" s="102">
        <v>0.44</v>
      </c>
      <c r="I108" s="102">
        <v>0.23</v>
      </c>
      <c r="J108" s="102">
        <v>0.28000000000000003</v>
      </c>
      <c r="K108" s="102">
        <v>0.76</v>
      </c>
      <c r="L108" s="102">
        <v>4.28</v>
      </c>
      <c r="M108" s="103">
        <v>0.28000000000000003</v>
      </c>
    </row>
    <row r="109" spans="1:13" ht="12.95" customHeight="1" x14ac:dyDescent="0.15">
      <c r="A109" s="81" t="s">
        <v>95</v>
      </c>
      <c r="B109" s="101">
        <v>1.03</v>
      </c>
      <c r="C109" s="102">
        <v>0.5</v>
      </c>
      <c r="D109" s="102">
        <v>0.01</v>
      </c>
      <c r="E109" s="102">
        <v>1.43</v>
      </c>
      <c r="F109" s="102">
        <v>0</v>
      </c>
      <c r="G109" s="102">
        <v>0.1</v>
      </c>
      <c r="H109" s="102">
        <v>0.57999999999999996</v>
      </c>
      <c r="I109" s="102">
        <v>0.3</v>
      </c>
      <c r="J109" s="102">
        <v>0.37</v>
      </c>
      <c r="K109" s="102">
        <v>0.99</v>
      </c>
      <c r="L109" s="102">
        <v>4.67</v>
      </c>
      <c r="M109" s="103">
        <v>0.33</v>
      </c>
    </row>
    <row r="110" spans="1:13" ht="12.95" customHeight="1" x14ac:dyDescent="0.15">
      <c r="A110" s="81" t="s">
        <v>96</v>
      </c>
      <c r="B110" s="101">
        <v>1.07</v>
      </c>
      <c r="C110" s="102">
        <v>0.52</v>
      </c>
      <c r="D110" s="102">
        <v>0.01</v>
      </c>
      <c r="E110" s="102">
        <v>1.49</v>
      </c>
      <c r="F110" s="102">
        <v>0.01</v>
      </c>
      <c r="G110" s="102">
        <v>0.2</v>
      </c>
      <c r="H110" s="102">
        <v>0.67</v>
      </c>
      <c r="I110" s="102">
        <v>0.3</v>
      </c>
      <c r="J110" s="102">
        <v>0.43</v>
      </c>
      <c r="K110" s="102">
        <v>1.1599999999999999</v>
      </c>
      <c r="L110" s="102">
        <v>4.68</v>
      </c>
      <c r="M110" s="103">
        <v>0.28000000000000003</v>
      </c>
    </row>
    <row r="111" spans="1:13" ht="12.95" customHeight="1" x14ac:dyDescent="0.15">
      <c r="A111" s="81" t="s">
        <v>97</v>
      </c>
      <c r="B111" s="101">
        <v>1.08</v>
      </c>
      <c r="C111" s="102">
        <v>0.54</v>
      </c>
      <c r="D111" s="102">
        <v>0.01</v>
      </c>
      <c r="E111" s="102">
        <v>1.53</v>
      </c>
      <c r="F111" s="102">
        <v>0</v>
      </c>
      <c r="G111" s="102">
        <v>0.51</v>
      </c>
      <c r="H111" s="102">
        <v>0.77</v>
      </c>
      <c r="I111" s="102">
        <v>0.42</v>
      </c>
      <c r="J111" s="102">
        <v>0.52</v>
      </c>
      <c r="K111" s="102">
        <v>1.27</v>
      </c>
      <c r="L111" s="102">
        <v>4.5</v>
      </c>
      <c r="M111" s="103">
        <v>0.14000000000000001</v>
      </c>
    </row>
    <row r="112" spans="1:13" ht="12.95" customHeight="1" x14ac:dyDescent="0.15">
      <c r="A112" s="81" t="s">
        <v>98</v>
      </c>
      <c r="B112" s="101">
        <v>1.06</v>
      </c>
      <c r="C112" s="102">
        <v>0.54</v>
      </c>
      <c r="D112" s="102">
        <v>0.01</v>
      </c>
      <c r="E112" s="102">
        <v>1.55</v>
      </c>
      <c r="F112" s="102">
        <v>0.02</v>
      </c>
      <c r="G112" s="102">
        <v>0.46</v>
      </c>
      <c r="H112" s="102">
        <v>0.86</v>
      </c>
      <c r="I112" s="102">
        <v>0.43</v>
      </c>
      <c r="J112" s="102">
        <v>0.6</v>
      </c>
      <c r="K112" s="102">
        <v>1.38</v>
      </c>
      <c r="L112" s="102">
        <v>4.16</v>
      </c>
      <c r="M112" s="103">
        <v>0.09</v>
      </c>
    </row>
    <row r="113" spans="1:13" ht="12.95" customHeight="1" x14ac:dyDescent="0.15">
      <c r="A113" s="81" t="s">
        <v>99</v>
      </c>
      <c r="B113" s="101">
        <v>1.0900000000000001</v>
      </c>
      <c r="C113" s="102">
        <v>0.57999999999999996</v>
      </c>
      <c r="D113" s="102">
        <v>0.02</v>
      </c>
      <c r="E113" s="102">
        <v>1.65</v>
      </c>
      <c r="F113" s="102">
        <v>0</v>
      </c>
      <c r="G113" s="102">
        <v>0.57999999999999996</v>
      </c>
      <c r="H113" s="102">
        <v>1.01</v>
      </c>
      <c r="I113" s="102">
        <v>0.5</v>
      </c>
      <c r="J113" s="102">
        <v>0.74</v>
      </c>
      <c r="K113" s="102">
        <v>1.56</v>
      </c>
      <c r="L113" s="102">
        <v>3.95</v>
      </c>
      <c r="M113" s="103">
        <v>0</v>
      </c>
    </row>
    <row r="114" spans="1:13" ht="12.95" customHeight="1" x14ac:dyDescent="0.15">
      <c r="A114" s="81" t="s">
        <v>100</v>
      </c>
      <c r="B114" s="101">
        <v>1.1299999999999999</v>
      </c>
      <c r="C114" s="102">
        <v>0.64</v>
      </c>
      <c r="D114" s="102">
        <v>0.02</v>
      </c>
      <c r="E114" s="102">
        <v>1.81</v>
      </c>
      <c r="F114" s="102">
        <v>0.01</v>
      </c>
      <c r="G114" s="102">
        <v>0.6</v>
      </c>
      <c r="H114" s="102">
        <v>1.21</v>
      </c>
      <c r="I114" s="102">
        <v>0.6</v>
      </c>
      <c r="J114" s="102">
        <v>0.99</v>
      </c>
      <c r="K114" s="102">
        <v>1.67</v>
      </c>
      <c r="L114" s="102">
        <v>3.7</v>
      </c>
      <c r="M114" s="103">
        <v>0.05</v>
      </c>
    </row>
    <row r="115" spans="1:13" ht="12.95" customHeight="1" x14ac:dyDescent="0.15">
      <c r="A115" s="81" t="s">
        <v>101</v>
      </c>
      <c r="B115" s="101">
        <v>1.21</v>
      </c>
      <c r="C115" s="102">
        <v>0.67</v>
      </c>
      <c r="D115" s="102">
        <v>0.02</v>
      </c>
      <c r="E115" s="102">
        <v>1.9</v>
      </c>
      <c r="F115" s="102">
        <v>0.02</v>
      </c>
      <c r="G115" s="102">
        <v>0.68</v>
      </c>
      <c r="H115" s="102">
        <v>1.63</v>
      </c>
      <c r="I115" s="102">
        <v>0.96</v>
      </c>
      <c r="J115" s="102">
        <v>1.54</v>
      </c>
      <c r="K115" s="102">
        <v>1.87</v>
      </c>
      <c r="L115" s="102">
        <v>3.55</v>
      </c>
      <c r="M115" s="103">
        <v>0</v>
      </c>
    </row>
    <row r="116" spans="1:13" ht="12.95" customHeight="1" x14ac:dyDescent="0.15">
      <c r="A116" s="81" t="s">
        <v>102</v>
      </c>
      <c r="B116" s="101">
        <v>1.26</v>
      </c>
      <c r="C116" s="102">
        <v>0.67</v>
      </c>
      <c r="D116" s="102">
        <v>0.02</v>
      </c>
      <c r="E116" s="102">
        <v>1.9</v>
      </c>
      <c r="F116" s="102">
        <v>0</v>
      </c>
      <c r="G116" s="102">
        <v>0.85</v>
      </c>
      <c r="H116" s="102">
        <v>1.96</v>
      </c>
      <c r="I116" s="102">
        <v>1.41</v>
      </c>
      <c r="J116" s="102">
        <v>1.96</v>
      </c>
      <c r="K116" s="102">
        <v>2.04</v>
      </c>
      <c r="L116" s="102">
        <v>3.33</v>
      </c>
      <c r="M116" s="103">
        <v>0.05</v>
      </c>
    </row>
    <row r="117" spans="1:13" ht="12.95" customHeight="1" x14ac:dyDescent="0.15">
      <c r="A117" s="81" t="s">
        <v>103</v>
      </c>
      <c r="B117" s="101">
        <v>1.32</v>
      </c>
      <c r="C117" s="102">
        <v>0.71</v>
      </c>
      <c r="D117" s="102">
        <v>0.03</v>
      </c>
      <c r="E117" s="102">
        <v>1.99</v>
      </c>
      <c r="F117" s="102">
        <v>0</v>
      </c>
      <c r="G117" s="102">
        <v>1.04</v>
      </c>
      <c r="H117" s="102">
        <v>2.21</v>
      </c>
      <c r="I117" s="102">
        <v>1.86</v>
      </c>
      <c r="J117" s="102">
        <v>2.2400000000000002</v>
      </c>
      <c r="K117" s="102">
        <v>2.2000000000000002</v>
      </c>
      <c r="L117" s="102">
        <v>3.21</v>
      </c>
      <c r="M117" s="103">
        <v>0.05</v>
      </c>
    </row>
    <row r="118" spans="1:13" ht="12.95" customHeight="1" x14ac:dyDescent="0.15">
      <c r="A118" s="81" t="s">
        <v>104</v>
      </c>
      <c r="B118" s="101">
        <v>3.56</v>
      </c>
      <c r="C118" s="102">
        <v>2.0099999999999998</v>
      </c>
      <c r="D118" s="102">
        <v>0.14000000000000001</v>
      </c>
      <c r="E118" s="102">
        <v>5.53</v>
      </c>
      <c r="F118" s="102">
        <v>0.03</v>
      </c>
      <c r="G118" s="102">
        <v>3.45</v>
      </c>
      <c r="H118" s="102">
        <v>6.48</v>
      </c>
      <c r="I118" s="102">
        <v>7.23</v>
      </c>
      <c r="J118" s="102">
        <v>6.57</v>
      </c>
      <c r="K118" s="102">
        <v>6.23</v>
      </c>
      <c r="L118" s="102">
        <v>7.32</v>
      </c>
      <c r="M118" s="103">
        <v>0.09</v>
      </c>
    </row>
    <row r="119" spans="1:13" ht="12.95" customHeight="1" x14ac:dyDescent="0.15">
      <c r="A119" s="81" t="s">
        <v>105</v>
      </c>
      <c r="B119" s="101">
        <v>3.98</v>
      </c>
      <c r="C119" s="102">
        <v>2.5</v>
      </c>
      <c r="D119" s="102">
        <v>0.43</v>
      </c>
      <c r="E119" s="102">
        <v>6.42</v>
      </c>
      <c r="F119" s="102">
        <v>0.02</v>
      </c>
      <c r="G119" s="102">
        <v>4.71</v>
      </c>
      <c r="H119" s="102">
        <v>7.68</v>
      </c>
      <c r="I119" s="102">
        <v>10.42</v>
      </c>
      <c r="J119" s="102">
        <v>7.73</v>
      </c>
      <c r="K119" s="102">
        <v>7.23</v>
      </c>
      <c r="L119" s="102">
        <v>5.99</v>
      </c>
      <c r="M119" s="103">
        <v>0</v>
      </c>
    </row>
    <row r="120" spans="1:13" ht="12.95" customHeight="1" x14ac:dyDescent="0.15">
      <c r="A120" s="81" t="s">
        <v>106</v>
      </c>
      <c r="B120" s="101">
        <v>4.05</v>
      </c>
      <c r="C120" s="102">
        <v>2.6</v>
      </c>
      <c r="D120" s="102">
        <v>0.56999999999999995</v>
      </c>
      <c r="E120" s="102">
        <v>6.46</v>
      </c>
      <c r="F120" s="102">
        <v>0.09</v>
      </c>
      <c r="G120" s="102">
        <v>5.2</v>
      </c>
      <c r="H120" s="102">
        <v>8.39</v>
      </c>
      <c r="I120" s="102">
        <v>11.42</v>
      </c>
      <c r="J120" s="102">
        <v>8.32</v>
      </c>
      <c r="K120" s="102">
        <v>8.1</v>
      </c>
      <c r="L120" s="102">
        <v>4.9000000000000004</v>
      </c>
      <c r="M120" s="103">
        <v>0</v>
      </c>
    </row>
    <row r="121" spans="1:13" ht="12.95" customHeight="1" x14ac:dyDescent="0.15">
      <c r="A121" s="81" t="s">
        <v>107</v>
      </c>
      <c r="B121" s="101">
        <v>4.05</v>
      </c>
      <c r="C121" s="102">
        <v>2.66</v>
      </c>
      <c r="D121" s="102">
        <v>0.85</v>
      </c>
      <c r="E121" s="102">
        <v>6.1</v>
      </c>
      <c r="F121" s="102">
        <v>0.15</v>
      </c>
      <c r="G121" s="102">
        <v>5.66</v>
      </c>
      <c r="H121" s="102">
        <v>8.7899999999999991</v>
      </c>
      <c r="I121" s="102">
        <v>10.57</v>
      </c>
      <c r="J121" s="102">
        <v>8.8000000000000007</v>
      </c>
      <c r="K121" s="102">
        <v>8.5299999999999994</v>
      </c>
      <c r="L121" s="102">
        <v>3.83</v>
      </c>
      <c r="M121" s="103">
        <v>0</v>
      </c>
    </row>
    <row r="122" spans="1:13" ht="12.95" customHeight="1" x14ac:dyDescent="0.15">
      <c r="A122" s="81" t="s">
        <v>108</v>
      </c>
      <c r="B122" s="101">
        <v>8.0500000000000007</v>
      </c>
      <c r="C122" s="102">
        <v>5.87</v>
      </c>
      <c r="D122" s="102">
        <v>3.2</v>
      </c>
      <c r="E122" s="102">
        <v>10.92</v>
      </c>
      <c r="F122" s="102">
        <v>0.92</v>
      </c>
      <c r="G122" s="102">
        <v>12.35</v>
      </c>
      <c r="H122" s="102">
        <v>16.88</v>
      </c>
      <c r="I122" s="102">
        <v>17.47</v>
      </c>
      <c r="J122" s="102">
        <v>17.149999999999999</v>
      </c>
      <c r="K122" s="102">
        <v>16.329999999999998</v>
      </c>
      <c r="L122" s="102">
        <v>5.38</v>
      </c>
      <c r="M122" s="103">
        <v>0.05</v>
      </c>
    </row>
    <row r="123" spans="1:13" ht="12.95" customHeight="1" x14ac:dyDescent="0.15">
      <c r="A123" s="81" t="s">
        <v>109</v>
      </c>
      <c r="B123" s="101">
        <v>7.71</v>
      </c>
      <c r="C123" s="102">
        <v>6.73</v>
      </c>
      <c r="D123" s="102">
        <v>5.51</v>
      </c>
      <c r="E123" s="102">
        <v>9.0299999999999994</v>
      </c>
      <c r="F123" s="102">
        <v>1.94</v>
      </c>
      <c r="G123" s="102">
        <v>12.28</v>
      </c>
      <c r="H123" s="102">
        <v>13.71</v>
      </c>
      <c r="I123" s="102">
        <v>12.25</v>
      </c>
      <c r="J123" s="102">
        <v>14.1</v>
      </c>
      <c r="K123" s="102">
        <v>13.21</v>
      </c>
      <c r="L123" s="102">
        <v>2.96</v>
      </c>
      <c r="M123" s="103">
        <v>0</v>
      </c>
    </row>
    <row r="124" spans="1:13" ht="12.95" customHeight="1" x14ac:dyDescent="0.15">
      <c r="A124" s="81" t="s">
        <v>110</v>
      </c>
      <c r="B124" s="101">
        <v>30.22</v>
      </c>
      <c r="C124" s="102">
        <v>36.89</v>
      </c>
      <c r="D124" s="102">
        <v>44.66</v>
      </c>
      <c r="E124" s="102">
        <v>22.2</v>
      </c>
      <c r="F124" s="102">
        <v>49.77</v>
      </c>
      <c r="G124" s="102">
        <v>40.08</v>
      </c>
      <c r="H124" s="102">
        <v>23.19</v>
      </c>
      <c r="I124" s="102">
        <v>20.13</v>
      </c>
      <c r="J124" s="102">
        <v>24.24</v>
      </c>
      <c r="K124" s="102">
        <v>21.71</v>
      </c>
      <c r="L124" s="102">
        <v>3.89</v>
      </c>
      <c r="M124" s="103">
        <v>0.05</v>
      </c>
    </row>
    <row r="125" spans="1:13" ht="12.95" customHeight="1" x14ac:dyDescent="0.15">
      <c r="A125" s="81" t="s">
        <v>111</v>
      </c>
      <c r="B125" s="101">
        <v>13.92</v>
      </c>
      <c r="C125" s="102">
        <v>20.100000000000001</v>
      </c>
      <c r="D125" s="102">
        <v>27.97</v>
      </c>
      <c r="E125" s="102">
        <v>5.21</v>
      </c>
      <c r="F125" s="102">
        <v>37.11</v>
      </c>
      <c r="G125" s="102">
        <v>8.17</v>
      </c>
      <c r="H125" s="102">
        <v>1.91</v>
      </c>
      <c r="I125" s="102">
        <v>2.2200000000000002</v>
      </c>
      <c r="J125" s="102">
        <v>1.99</v>
      </c>
      <c r="K125" s="102">
        <v>1.73</v>
      </c>
      <c r="L125" s="102">
        <v>0.56000000000000005</v>
      </c>
      <c r="M125" s="103">
        <v>0</v>
      </c>
    </row>
    <row r="126" spans="1:13" ht="12.95" customHeight="1" x14ac:dyDescent="0.15">
      <c r="A126" s="81" t="s">
        <v>112</v>
      </c>
      <c r="B126" s="101">
        <v>7.74</v>
      </c>
      <c r="C126" s="102">
        <v>11.5</v>
      </c>
      <c r="D126" s="102">
        <v>16.28</v>
      </c>
      <c r="E126" s="102">
        <v>2.46</v>
      </c>
      <c r="F126" s="102">
        <v>9.9</v>
      </c>
      <c r="G126" s="102">
        <v>2.57</v>
      </c>
      <c r="H126" s="102">
        <v>0.43</v>
      </c>
      <c r="I126" s="102">
        <v>0.57999999999999996</v>
      </c>
      <c r="J126" s="102">
        <v>0.42</v>
      </c>
      <c r="K126" s="102">
        <v>0.41</v>
      </c>
      <c r="L126" s="102">
        <v>0.15</v>
      </c>
      <c r="M126" s="103">
        <v>0</v>
      </c>
    </row>
    <row r="127" spans="1:13" ht="12.95" customHeight="1" thickBot="1" x14ac:dyDescent="0.2">
      <c r="A127" s="104"/>
      <c r="B127" s="105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7"/>
    </row>
    <row r="128" spans="1:13" ht="12.95" customHeight="1" thickBot="1" x14ac:dyDescent="0.2">
      <c r="A128" s="108" t="s">
        <v>113</v>
      </c>
      <c r="B128" s="109">
        <v>100</v>
      </c>
      <c r="C128" s="110">
        <v>100</v>
      </c>
      <c r="D128" s="110">
        <v>100</v>
      </c>
      <c r="E128" s="110">
        <v>100</v>
      </c>
      <c r="F128" s="110">
        <v>100</v>
      </c>
      <c r="G128" s="110">
        <v>100</v>
      </c>
      <c r="H128" s="110">
        <v>100</v>
      </c>
      <c r="I128" s="110">
        <v>100</v>
      </c>
      <c r="J128" s="110">
        <v>100</v>
      </c>
      <c r="K128" s="110">
        <v>100</v>
      </c>
      <c r="L128" s="208">
        <v>100</v>
      </c>
      <c r="M128" s="111">
        <v>100</v>
      </c>
    </row>
    <row r="129" spans="1:13" ht="12.95" customHeight="1" x14ac:dyDescent="0.15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</row>
    <row r="130" spans="1:13" ht="12.95" customHeight="1" x14ac:dyDescent="0.15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</row>
    <row r="131" spans="1:13" ht="12.95" customHeight="1" x14ac:dyDescent="0.15">
      <c r="A131" s="112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</row>
    <row r="132" spans="1:13" ht="12.95" customHeight="1" x14ac:dyDescent="0.15">
      <c r="A132" s="112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</row>
    <row r="133" spans="1:13" ht="12.95" customHeight="1" x14ac:dyDescent="0.15">
      <c r="A133" s="112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</row>
    <row r="134" spans="1:13" ht="2.25" customHeight="1" x14ac:dyDescent="0.15">
      <c r="A134" s="112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</row>
    <row r="135" spans="1:13" ht="92.25" customHeight="1" x14ac:dyDescent="0.15">
      <c r="A135" s="112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</row>
    <row r="136" spans="1:13" ht="13.5" customHeight="1" x14ac:dyDescent="0.15">
      <c r="A136" s="112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</row>
    <row r="137" spans="1:13" ht="13.5" customHeight="1" x14ac:dyDescent="0.15">
      <c r="A137" s="112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</row>
    <row r="138" spans="1:13" customFormat="1" ht="12.75" x14ac:dyDescent="0.2"/>
    <row r="139" spans="1:13" customFormat="1" ht="12.75" x14ac:dyDescent="0.2">
      <c r="D139" s="60"/>
      <c r="E139" s="61"/>
      <c r="F139" s="61"/>
      <c r="G139" s="61"/>
      <c r="H139" s="61"/>
      <c r="I139" s="61"/>
      <c r="J139" s="61"/>
      <c r="K139" s="61"/>
    </row>
    <row r="140" spans="1:13" customFormat="1" ht="12.75" x14ac:dyDescent="0.2">
      <c r="D140" s="61"/>
      <c r="E140" s="61"/>
      <c r="F140" s="61"/>
      <c r="G140" s="61"/>
      <c r="H140" s="61"/>
      <c r="I140" s="61"/>
      <c r="J140" s="61"/>
      <c r="K140" s="61"/>
    </row>
    <row r="141" spans="1:13" customFormat="1" ht="12.75" x14ac:dyDescent="0.2">
      <c r="D141" s="61"/>
      <c r="E141" s="60"/>
      <c r="F141" s="60"/>
      <c r="G141" s="60"/>
      <c r="H141" s="60"/>
      <c r="I141" s="61"/>
      <c r="J141" s="61"/>
      <c r="K141" s="61"/>
    </row>
    <row r="142" spans="1:13" ht="12.75" customHeight="1" x14ac:dyDescent="0.25">
      <c r="A142" s="62"/>
      <c r="B142" s="63"/>
      <c r="C142" s="63"/>
      <c r="D142" s="63"/>
      <c r="J142" s="64"/>
    </row>
    <row r="143" spans="1:13" ht="16.5" x14ac:dyDescent="0.25">
      <c r="A143" s="65" t="s">
        <v>123</v>
      </c>
      <c r="B143" s="66"/>
      <c r="C143" s="66"/>
      <c r="D143" s="67"/>
      <c r="E143" s="67"/>
      <c r="F143" s="68"/>
      <c r="G143" s="69"/>
      <c r="H143" s="69"/>
      <c r="I143" s="67"/>
      <c r="J143" s="64"/>
    </row>
    <row r="144" spans="1:13" x14ac:dyDescent="0.15">
      <c r="A144" s="65" t="s">
        <v>124</v>
      </c>
    </row>
    <row r="145" spans="1:13" ht="16.5" x14ac:dyDescent="0.25">
      <c r="B145" s="64"/>
      <c r="C145" s="64"/>
      <c r="D145" s="64"/>
      <c r="E145" s="68" t="s">
        <v>125</v>
      </c>
      <c r="F145" s="70"/>
      <c r="G145" s="70"/>
      <c r="H145" s="64"/>
    </row>
    <row r="146" spans="1:13" x14ac:dyDescent="0.15">
      <c r="A146" s="267" t="s">
        <v>175</v>
      </c>
      <c r="B146" s="266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</row>
    <row r="147" spans="1:13" ht="21.75" customHeight="1" x14ac:dyDescent="0.15">
      <c r="A147" s="266"/>
      <c r="B147" s="266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</row>
    <row r="148" spans="1:13" ht="16.5" x14ac:dyDescent="0.25">
      <c r="B148" s="64"/>
      <c r="C148" s="64"/>
      <c r="D148" s="64"/>
      <c r="E148" s="72" t="s">
        <v>164</v>
      </c>
      <c r="F148" s="70"/>
      <c r="G148" s="70"/>
      <c r="H148" s="64"/>
    </row>
    <row r="149" spans="1:13" ht="16.5" x14ac:dyDescent="0.25">
      <c r="B149" s="64"/>
      <c r="C149" s="64"/>
      <c r="D149" s="64"/>
      <c r="E149" s="72"/>
      <c r="F149" s="70"/>
      <c r="G149" s="70"/>
      <c r="H149" s="64"/>
    </row>
    <row r="150" spans="1:13" ht="16.5" x14ac:dyDescent="0.25">
      <c r="B150" s="64"/>
      <c r="C150" s="64"/>
      <c r="D150" s="64"/>
      <c r="E150" s="72"/>
      <c r="F150" s="70"/>
      <c r="G150" s="70"/>
      <c r="H150" s="64"/>
    </row>
    <row r="151" spans="1:13" s="76" customFormat="1" ht="10.5" thickBot="1" x14ac:dyDescent="0.2">
      <c r="A151" s="112"/>
    </row>
    <row r="152" spans="1:13" s="75" customFormat="1" ht="26.25" customHeight="1" x14ac:dyDescent="0.2">
      <c r="A152" s="268" t="s">
        <v>62</v>
      </c>
      <c r="B152" s="263" t="s">
        <v>63</v>
      </c>
      <c r="C152" s="263" t="s">
        <v>64</v>
      </c>
      <c r="D152" s="257" t="s">
        <v>126</v>
      </c>
      <c r="E152" s="259"/>
      <c r="F152" s="263" t="s">
        <v>66</v>
      </c>
      <c r="G152" s="263" t="s">
        <v>67</v>
      </c>
      <c r="H152" s="263" t="s">
        <v>68</v>
      </c>
      <c r="I152" s="257" t="s">
        <v>116</v>
      </c>
      <c r="J152" s="258"/>
      <c r="K152" s="259"/>
      <c r="L152" s="263" t="s">
        <v>70</v>
      </c>
      <c r="M152" s="263" t="s">
        <v>161</v>
      </c>
    </row>
    <row r="153" spans="1:13" s="76" customFormat="1" x14ac:dyDescent="0.15">
      <c r="A153" s="269"/>
      <c r="B153" s="264"/>
      <c r="C153" s="264"/>
      <c r="D153" s="260"/>
      <c r="E153" s="262"/>
      <c r="F153" s="264"/>
      <c r="G153" s="264"/>
      <c r="H153" s="264"/>
      <c r="I153" s="260"/>
      <c r="J153" s="261"/>
      <c r="K153" s="262"/>
      <c r="L153" s="264"/>
      <c r="M153" s="264"/>
    </row>
    <row r="154" spans="1:13" ht="10.5" thickBot="1" x14ac:dyDescent="0.2">
      <c r="A154" s="269"/>
      <c r="B154" s="264"/>
      <c r="C154" s="264"/>
      <c r="D154" s="260"/>
      <c r="E154" s="262"/>
      <c r="F154" s="264"/>
      <c r="G154" s="264"/>
      <c r="H154" s="264"/>
      <c r="I154" s="260"/>
      <c r="J154" s="261"/>
      <c r="K154" s="262"/>
      <c r="L154" s="264"/>
      <c r="M154" s="264"/>
    </row>
    <row r="155" spans="1:13" ht="12.95" customHeight="1" x14ac:dyDescent="0.15">
      <c r="A155" s="77" t="s">
        <v>71</v>
      </c>
      <c r="B155" s="78">
        <v>27</v>
      </c>
      <c r="C155" s="79">
        <v>27</v>
      </c>
      <c r="D155" s="79">
        <v>25</v>
      </c>
      <c r="E155" s="79">
        <v>27</v>
      </c>
      <c r="F155" s="79">
        <v>0</v>
      </c>
      <c r="G155" s="79">
        <v>0</v>
      </c>
      <c r="H155" s="79">
        <v>25</v>
      </c>
      <c r="I155" s="79">
        <v>23</v>
      </c>
      <c r="J155" s="79">
        <v>26</v>
      </c>
      <c r="K155" s="79">
        <v>22</v>
      </c>
      <c r="L155" s="79">
        <v>28</v>
      </c>
      <c r="M155" s="80">
        <v>16</v>
      </c>
    </row>
    <row r="156" spans="1:13" ht="12.95" customHeight="1" x14ac:dyDescent="0.15">
      <c r="A156" s="81" t="s">
        <v>72</v>
      </c>
      <c r="B156" s="82">
        <v>43</v>
      </c>
      <c r="C156" s="83">
        <v>43</v>
      </c>
      <c r="D156" s="83">
        <v>43</v>
      </c>
      <c r="E156" s="83">
        <v>43</v>
      </c>
      <c r="F156" s="83">
        <v>0</v>
      </c>
      <c r="G156" s="83">
        <v>0</v>
      </c>
      <c r="H156" s="83">
        <v>43</v>
      </c>
      <c r="I156" s="83">
        <v>0</v>
      </c>
      <c r="J156" s="83">
        <v>43</v>
      </c>
      <c r="K156" s="83">
        <v>43</v>
      </c>
      <c r="L156" s="83">
        <v>43</v>
      </c>
      <c r="M156" s="84">
        <v>0</v>
      </c>
    </row>
    <row r="157" spans="1:13" ht="12.95" customHeight="1" x14ac:dyDescent="0.15">
      <c r="A157" s="81" t="s">
        <v>73</v>
      </c>
      <c r="B157" s="82">
        <v>48</v>
      </c>
      <c r="C157" s="83">
        <v>48</v>
      </c>
      <c r="D157" s="83">
        <v>48</v>
      </c>
      <c r="E157" s="83">
        <v>48</v>
      </c>
      <c r="F157" s="83">
        <v>0</v>
      </c>
      <c r="G157" s="83">
        <v>0</v>
      </c>
      <c r="H157" s="83">
        <v>47</v>
      </c>
      <c r="I157" s="83">
        <v>0</v>
      </c>
      <c r="J157" s="83">
        <v>47</v>
      </c>
      <c r="K157" s="83">
        <v>47</v>
      </c>
      <c r="L157" s="83">
        <v>48</v>
      </c>
      <c r="M157" s="84">
        <v>0</v>
      </c>
    </row>
    <row r="158" spans="1:13" ht="12.95" customHeight="1" x14ac:dyDescent="0.15">
      <c r="A158" s="81" t="s">
        <v>117</v>
      </c>
      <c r="B158" s="82">
        <v>53</v>
      </c>
      <c r="C158" s="83">
        <v>53</v>
      </c>
      <c r="D158" s="83">
        <v>53</v>
      </c>
      <c r="E158" s="83">
        <v>53</v>
      </c>
      <c r="F158" s="83">
        <v>0</v>
      </c>
      <c r="G158" s="83">
        <v>0</v>
      </c>
      <c r="H158" s="83">
        <v>52</v>
      </c>
      <c r="I158" s="83">
        <v>51</v>
      </c>
      <c r="J158" s="83">
        <v>53</v>
      </c>
      <c r="K158" s="83">
        <v>52</v>
      </c>
      <c r="L158" s="83">
        <v>53</v>
      </c>
      <c r="M158" s="84">
        <v>0</v>
      </c>
    </row>
    <row r="159" spans="1:13" ht="12.95" customHeight="1" x14ac:dyDescent="0.15">
      <c r="A159" s="81" t="s">
        <v>75</v>
      </c>
      <c r="B159" s="82">
        <v>58</v>
      </c>
      <c r="C159" s="83">
        <v>58</v>
      </c>
      <c r="D159" s="83">
        <v>57</v>
      </c>
      <c r="E159" s="83">
        <v>58</v>
      </c>
      <c r="F159" s="83">
        <v>0</v>
      </c>
      <c r="G159" s="83">
        <v>0</v>
      </c>
      <c r="H159" s="83">
        <v>58</v>
      </c>
      <c r="I159" s="83">
        <v>0</v>
      </c>
      <c r="J159" s="83">
        <v>58</v>
      </c>
      <c r="K159" s="83">
        <v>59</v>
      </c>
      <c r="L159" s="83">
        <v>58</v>
      </c>
      <c r="M159" s="84">
        <v>0</v>
      </c>
    </row>
    <row r="160" spans="1:13" ht="12.95" customHeight="1" x14ac:dyDescent="0.15">
      <c r="A160" s="81" t="s">
        <v>118</v>
      </c>
      <c r="B160" s="82">
        <v>64</v>
      </c>
      <c r="C160" s="83">
        <v>63</v>
      </c>
      <c r="D160" s="83">
        <v>63</v>
      </c>
      <c r="E160" s="83">
        <v>63</v>
      </c>
      <c r="F160" s="83">
        <v>0</v>
      </c>
      <c r="G160" s="83">
        <v>0</v>
      </c>
      <c r="H160" s="83">
        <v>63</v>
      </c>
      <c r="I160" s="83">
        <v>65</v>
      </c>
      <c r="J160" s="83">
        <v>63</v>
      </c>
      <c r="K160" s="83">
        <v>63</v>
      </c>
      <c r="L160" s="83">
        <v>64</v>
      </c>
      <c r="M160" s="84">
        <v>61</v>
      </c>
    </row>
    <row r="161" spans="1:13" ht="12.95" customHeight="1" x14ac:dyDescent="0.15">
      <c r="A161" s="81" t="s">
        <v>77</v>
      </c>
      <c r="B161" s="82">
        <v>68</v>
      </c>
      <c r="C161" s="83">
        <v>69</v>
      </c>
      <c r="D161" s="83">
        <v>67</v>
      </c>
      <c r="E161" s="83">
        <v>69</v>
      </c>
      <c r="F161" s="83">
        <v>0</v>
      </c>
      <c r="G161" s="83">
        <v>0</v>
      </c>
      <c r="H161" s="83">
        <v>69</v>
      </c>
      <c r="I161" s="83">
        <v>0</v>
      </c>
      <c r="J161" s="83">
        <v>69</v>
      </c>
      <c r="K161" s="83">
        <v>69</v>
      </c>
      <c r="L161" s="83">
        <v>68</v>
      </c>
      <c r="M161" s="84">
        <v>67</v>
      </c>
    </row>
    <row r="162" spans="1:13" ht="12.95" customHeight="1" x14ac:dyDescent="0.15">
      <c r="A162" s="81" t="s">
        <v>119</v>
      </c>
      <c r="B162" s="82">
        <v>73</v>
      </c>
      <c r="C162" s="83">
        <v>73</v>
      </c>
      <c r="D162" s="83">
        <v>73</v>
      </c>
      <c r="E162" s="83">
        <v>73</v>
      </c>
      <c r="F162" s="83">
        <v>0</v>
      </c>
      <c r="G162" s="83">
        <v>0</v>
      </c>
      <c r="H162" s="83">
        <v>73</v>
      </c>
      <c r="I162" s="83">
        <v>0</v>
      </c>
      <c r="J162" s="83">
        <v>74</v>
      </c>
      <c r="K162" s="83">
        <v>73</v>
      </c>
      <c r="L162" s="83">
        <v>73</v>
      </c>
      <c r="M162" s="84">
        <v>71</v>
      </c>
    </row>
    <row r="163" spans="1:13" ht="12.95" customHeight="1" x14ac:dyDescent="0.15">
      <c r="A163" s="81" t="s">
        <v>79</v>
      </c>
      <c r="B163" s="82">
        <v>78</v>
      </c>
      <c r="C163" s="83">
        <v>78</v>
      </c>
      <c r="D163" s="83">
        <v>78</v>
      </c>
      <c r="E163" s="83">
        <v>78</v>
      </c>
      <c r="F163" s="83">
        <v>0</v>
      </c>
      <c r="G163" s="83">
        <v>0</v>
      </c>
      <c r="H163" s="83">
        <v>78</v>
      </c>
      <c r="I163" s="83">
        <v>78</v>
      </c>
      <c r="J163" s="83">
        <v>78</v>
      </c>
      <c r="K163" s="83">
        <v>78</v>
      </c>
      <c r="L163" s="83">
        <v>78</v>
      </c>
      <c r="M163" s="84">
        <v>0</v>
      </c>
    </row>
    <row r="164" spans="1:13" ht="12.95" customHeight="1" x14ac:dyDescent="0.15">
      <c r="A164" s="81" t="s">
        <v>120</v>
      </c>
      <c r="B164" s="82">
        <v>83</v>
      </c>
      <c r="C164" s="83">
        <v>83</v>
      </c>
      <c r="D164" s="83">
        <v>83</v>
      </c>
      <c r="E164" s="83">
        <v>83</v>
      </c>
      <c r="F164" s="83">
        <v>0</v>
      </c>
      <c r="G164" s="83">
        <v>0</v>
      </c>
      <c r="H164" s="83">
        <v>83</v>
      </c>
      <c r="I164" s="83">
        <v>83</v>
      </c>
      <c r="J164" s="83">
        <v>83</v>
      </c>
      <c r="K164" s="83">
        <v>82</v>
      </c>
      <c r="L164" s="83">
        <v>83</v>
      </c>
      <c r="M164" s="84">
        <v>82</v>
      </c>
    </row>
    <row r="165" spans="1:13" ht="12.95" customHeight="1" x14ac:dyDescent="0.15">
      <c r="A165" s="81" t="s">
        <v>81</v>
      </c>
      <c r="B165" s="82">
        <v>88</v>
      </c>
      <c r="C165" s="83">
        <v>88</v>
      </c>
      <c r="D165" s="83">
        <v>88</v>
      </c>
      <c r="E165" s="83">
        <v>88</v>
      </c>
      <c r="F165" s="83">
        <v>0</v>
      </c>
      <c r="G165" s="83">
        <v>0</v>
      </c>
      <c r="H165" s="83">
        <v>88</v>
      </c>
      <c r="I165" s="83">
        <v>90</v>
      </c>
      <c r="J165" s="83">
        <v>88</v>
      </c>
      <c r="K165" s="83">
        <v>88</v>
      </c>
      <c r="L165" s="83">
        <v>88</v>
      </c>
      <c r="M165" s="84">
        <v>90</v>
      </c>
    </row>
    <row r="166" spans="1:13" ht="12.95" customHeight="1" x14ac:dyDescent="0.15">
      <c r="A166" s="81" t="s">
        <v>82</v>
      </c>
      <c r="B166" s="82">
        <v>93</v>
      </c>
      <c r="C166" s="83">
        <v>93</v>
      </c>
      <c r="D166" s="83">
        <v>93</v>
      </c>
      <c r="E166" s="83">
        <v>93</v>
      </c>
      <c r="F166" s="83">
        <v>0</v>
      </c>
      <c r="G166" s="83">
        <v>0</v>
      </c>
      <c r="H166" s="83">
        <v>94</v>
      </c>
      <c r="I166" s="83">
        <v>95</v>
      </c>
      <c r="J166" s="83">
        <v>94</v>
      </c>
      <c r="K166" s="83">
        <v>93</v>
      </c>
      <c r="L166" s="83">
        <v>93</v>
      </c>
      <c r="M166" s="84">
        <v>0</v>
      </c>
    </row>
    <row r="167" spans="1:13" ht="12.95" customHeight="1" x14ac:dyDescent="0.15">
      <c r="A167" s="81" t="s">
        <v>83</v>
      </c>
      <c r="B167" s="82">
        <v>98</v>
      </c>
      <c r="C167" s="83">
        <v>98</v>
      </c>
      <c r="D167" s="83">
        <v>98</v>
      </c>
      <c r="E167" s="83">
        <v>98</v>
      </c>
      <c r="F167" s="83">
        <v>0</v>
      </c>
      <c r="G167" s="83">
        <v>99</v>
      </c>
      <c r="H167" s="83">
        <v>98</v>
      </c>
      <c r="I167" s="83">
        <v>0</v>
      </c>
      <c r="J167" s="83">
        <v>98</v>
      </c>
      <c r="K167" s="83">
        <v>99</v>
      </c>
      <c r="L167" s="83">
        <v>98</v>
      </c>
      <c r="M167" s="84">
        <v>97</v>
      </c>
    </row>
    <row r="168" spans="1:13" ht="12.95" customHeight="1" x14ac:dyDescent="0.15">
      <c r="A168" s="81" t="s">
        <v>121</v>
      </c>
      <c r="B168" s="82">
        <v>106</v>
      </c>
      <c r="C168" s="83">
        <v>106</v>
      </c>
      <c r="D168" s="83">
        <v>107</v>
      </c>
      <c r="E168" s="83">
        <v>106</v>
      </c>
      <c r="F168" s="83">
        <v>0</v>
      </c>
      <c r="G168" s="83">
        <v>106</v>
      </c>
      <c r="H168" s="83">
        <v>106</v>
      </c>
      <c r="I168" s="83">
        <v>106</v>
      </c>
      <c r="J168" s="83">
        <v>105</v>
      </c>
      <c r="K168" s="83">
        <v>106</v>
      </c>
      <c r="L168" s="83">
        <v>106</v>
      </c>
      <c r="M168" s="84">
        <v>106</v>
      </c>
    </row>
    <row r="169" spans="1:13" ht="12.95" customHeight="1" x14ac:dyDescent="0.15">
      <c r="A169" s="81" t="s">
        <v>122</v>
      </c>
      <c r="B169" s="82">
        <v>115</v>
      </c>
      <c r="C169" s="83">
        <v>115</v>
      </c>
      <c r="D169" s="83">
        <v>114</v>
      </c>
      <c r="E169" s="83">
        <v>115</v>
      </c>
      <c r="F169" s="83">
        <v>0</v>
      </c>
      <c r="G169" s="83">
        <v>115</v>
      </c>
      <c r="H169" s="83">
        <v>116</v>
      </c>
      <c r="I169" s="83">
        <v>114</v>
      </c>
      <c r="J169" s="83">
        <v>116</v>
      </c>
      <c r="K169" s="83">
        <v>116</v>
      </c>
      <c r="L169" s="83">
        <v>116</v>
      </c>
      <c r="M169" s="84">
        <v>120</v>
      </c>
    </row>
    <row r="170" spans="1:13" ht="12.95" customHeight="1" x14ac:dyDescent="0.15">
      <c r="A170" s="81" t="s">
        <v>86</v>
      </c>
      <c r="B170" s="82">
        <v>126</v>
      </c>
      <c r="C170" s="83">
        <v>128</v>
      </c>
      <c r="D170" s="83">
        <v>125</v>
      </c>
      <c r="E170" s="83">
        <v>128</v>
      </c>
      <c r="F170" s="83">
        <v>0</v>
      </c>
      <c r="G170" s="83">
        <v>125</v>
      </c>
      <c r="H170" s="83">
        <v>127</v>
      </c>
      <c r="I170" s="83">
        <v>128</v>
      </c>
      <c r="J170" s="83">
        <v>127</v>
      </c>
      <c r="K170" s="83">
        <v>126</v>
      </c>
      <c r="L170" s="83">
        <v>126</v>
      </c>
      <c r="M170" s="84">
        <v>124</v>
      </c>
    </row>
    <row r="171" spans="1:13" ht="12.95" customHeight="1" x14ac:dyDescent="0.15">
      <c r="A171" s="81" t="s">
        <v>87</v>
      </c>
      <c r="B171" s="82">
        <v>136</v>
      </c>
      <c r="C171" s="83">
        <v>136</v>
      </c>
      <c r="D171" s="83">
        <v>136</v>
      </c>
      <c r="E171" s="83">
        <v>136</v>
      </c>
      <c r="F171" s="83">
        <v>0</v>
      </c>
      <c r="G171" s="83">
        <v>136</v>
      </c>
      <c r="H171" s="83">
        <v>136</v>
      </c>
      <c r="I171" s="83">
        <v>136</v>
      </c>
      <c r="J171" s="83">
        <v>136</v>
      </c>
      <c r="K171" s="83">
        <v>136</v>
      </c>
      <c r="L171" s="83">
        <v>135</v>
      </c>
      <c r="M171" s="84">
        <v>140</v>
      </c>
    </row>
    <row r="172" spans="1:13" ht="12.95" customHeight="1" x14ac:dyDescent="0.15">
      <c r="A172" s="81" t="s">
        <v>88</v>
      </c>
      <c r="B172" s="82">
        <v>146</v>
      </c>
      <c r="C172" s="83">
        <v>145</v>
      </c>
      <c r="D172" s="83">
        <v>145</v>
      </c>
      <c r="E172" s="83">
        <v>145</v>
      </c>
      <c r="F172" s="83">
        <v>0</v>
      </c>
      <c r="G172" s="83">
        <v>146</v>
      </c>
      <c r="H172" s="83">
        <v>146</v>
      </c>
      <c r="I172" s="83">
        <v>147</v>
      </c>
      <c r="J172" s="83">
        <v>146</v>
      </c>
      <c r="K172" s="83">
        <v>145</v>
      </c>
      <c r="L172" s="83">
        <v>146</v>
      </c>
      <c r="M172" s="84">
        <v>149</v>
      </c>
    </row>
    <row r="173" spans="1:13" ht="12.95" customHeight="1" x14ac:dyDescent="0.15">
      <c r="A173" s="81" t="s">
        <v>89</v>
      </c>
      <c r="B173" s="82">
        <v>156</v>
      </c>
      <c r="C173" s="83">
        <v>156</v>
      </c>
      <c r="D173" s="83">
        <v>156</v>
      </c>
      <c r="E173" s="83">
        <v>156</v>
      </c>
      <c r="F173" s="83">
        <v>0</v>
      </c>
      <c r="G173" s="83">
        <v>155</v>
      </c>
      <c r="H173" s="83">
        <v>156</v>
      </c>
      <c r="I173" s="83">
        <v>156</v>
      </c>
      <c r="J173" s="83">
        <v>156</v>
      </c>
      <c r="K173" s="83">
        <v>156</v>
      </c>
      <c r="L173" s="83">
        <v>156</v>
      </c>
      <c r="M173" s="84">
        <v>157</v>
      </c>
    </row>
    <row r="174" spans="1:13" ht="12.95" customHeight="1" x14ac:dyDescent="0.15">
      <c r="A174" s="81" t="s">
        <v>90</v>
      </c>
      <c r="B174" s="82">
        <v>166</v>
      </c>
      <c r="C174" s="83">
        <v>166</v>
      </c>
      <c r="D174" s="83">
        <v>166</v>
      </c>
      <c r="E174" s="83">
        <v>166</v>
      </c>
      <c r="F174" s="83">
        <v>0</v>
      </c>
      <c r="G174" s="83">
        <v>164</v>
      </c>
      <c r="H174" s="83">
        <v>166</v>
      </c>
      <c r="I174" s="83">
        <v>164</v>
      </c>
      <c r="J174" s="83">
        <v>166</v>
      </c>
      <c r="K174" s="83">
        <v>166</v>
      </c>
      <c r="L174" s="83">
        <v>166</v>
      </c>
      <c r="M174" s="84">
        <v>163</v>
      </c>
    </row>
    <row r="175" spans="1:13" ht="12.95" customHeight="1" x14ac:dyDescent="0.15">
      <c r="A175" s="81" t="s">
        <v>91</v>
      </c>
      <c r="B175" s="82">
        <v>176</v>
      </c>
      <c r="C175" s="83">
        <v>175</v>
      </c>
      <c r="D175" s="83">
        <v>176</v>
      </c>
      <c r="E175" s="83">
        <v>175</v>
      </c>
      <c r="F175" s="83">
        <v>0</v>
      </c>
      <c r="G175" s="83">
        <v>175</v>
      </c>
      <c r="H175" s="83">
        <v>176</v>
      </c>
      <c r="I175" s="83">
        <v>176</v>
      </c>
      <c r="J175" s="83">
        <v>176</v>
      </c>
      <c r="K175" s="83">
        <v>176</v>
      </c>
      <c r="L175" s="83">
        <v>176</v>
      </c>
      <c r="M175" s="84">
        <v>174</v>
      </c>
    </row>
    <row r="176" spans="1:13" ht="12.95" customHeight="1" x14ac:dyDescent="0.15">
      <c r="A176" s="81" t="s">
        <v>92</v>
      </c>
      <c r="B176" s="82">
        <v>186</v>
      </c>
      <c r="C176" s="83">
        <v>185</v>
      </c>
      <c r="D176" s="83">
        <v>185</v>
      </c>
      <c r="E176" s="83">
        <v>185</v>
      </c>
      <c r="F176" s="83">
        <v>0</v>
      </c>
      <c r="G176" s="83">
        <v>185</v>
      </c>
      <c r="H176" s="83">
        <v>186</v>
      </c>
      <c r="I176" s="83">
        <v>186</v>
      </c>
      <c r="J176" s="83">
        <v>186</v>
      </c>
      <c r="K176" s="83">
        <v>186</v>
      </c>
      <c r="L176" s="83">
        <v>186</v>
      </c>
      <c r="M176" s="84">
        <v>187</v>
      </c>
    </row>
    <row r="177" spans="1:13" ht="12.95" customHeight="1" x14ac:dyDescent="0.15">
      <c r="A177" s="81" t="s">
        <v>93</v>
      </c>
      <c r="B177" s="82">
        <v>196</v>
      </c>
      <c r="C177" s="83">
        <v>196</v>
      </c>
      <c r="D177" s="83">
        <v>195</v>
      </c>
      <c r="E177" s="83">
        <v>196</v>
      </c>
      <c r="F177" s="83">
        <v>0</v>
      </c>
      <c r="G177" s="83">
        <v>196</v>
      </c>
      <c r="H177" s="83">
        <v>196</v>
      </c>
      <c r="I177" s="83">
        <v>196</v>
      </c>
      <c r="J177" s="83">
        <v>196</v>
      </c>
      <c r="K177" s="83">
        <v>196</v>
      </c>
      <c r="L177" s="83">
        <v>196</v>
      </c>
      <c r="M177" s="84">
        <v>196</v>
      </c>
    </row>
    <row r="178" spans="1:13" ht="12.95" customHeight="1" x14ac:dyDescent="0.15">
      <c r="A178" s="81" t="s">
        <v>94</v>
      </c>
      <c r="B178" s="82">
        <v>206</v>
      </c>
      <c r="C178" s="83">
        <v>206</v>
      </c>
      <c r="D178" s="83">
        <v>206</v>
      </c>
      <c r="E178" s="83">
        <v>206</v>
      </c>
      <c r="F178" s="83">
        <v>0</v>
      </c>
      <c r="G178" s="83">
        <v>206</v>
      </c>
      <c r="H178" s="83">
        <v>206</v>
      </c>
      <c r="I178" s="83">
        <v>206</v>
      </c>
      <c r="J178" s="83">
        <v>206</v>
      </c>
      <c r="K178" s="83">
        <v>206</v>
      </c>
      <c r="L178" s="83">
        <v>206</v>
      </c>
      <c r="M178" s="84">
        <v>207</v>
      </c>
    </row>
    <row r="179" spans="1:13" ht="12.95" customHeight="1" x14ac:dyDescent="0.15">
      <c r="A179" s="81" t="s">
        <v>95</v>
      </c>
      <c r="B179" s="82">
        <v>215</v>
      </c>
      <c r="C179" s="83">
        <v>215</v>
      </c>
      <c r="D179" s="83">
        <v>216</v>
      </c>
      <c r="E179" s="83">
        <v>215</v>
      </c>
      <c r="F179" s="83">
        <v>0</v>
      </c>
      <c r="G179" s="83">
        <v>216</v>
      </c>
      <c r="H179" s="83">
        <v>216</v>
      </c>
      <c r="I179" s="83">
        <v>215</v>
      </c>
      <c r="J179" s="83">
        <v>216</v>
      </c>
      <c r="K179" s="83">
        <v>216</v>
      </c>
      <c r="L179" s="83">
        <v>216</v>
      </c>
      <c r="M179" s="84">
        <v>215</v>
      </c>
    </row>
    <row r="180" spans="1:13" ht="12.95" customHeight="1" x14ac:dyDescent="0.15">
      <c r="A180" s="81" t="s">
        <v>96</v>
      </c>
      <c r="B180" s="82">
        <v>225</v>
      </c>
      <c r="C180" s="83">
        <v>226</v>
      </c>
      <c r="D180" s="83">
        <v>226</v>
      </c>
      <c r="E180" s="83">
        <v>226</v>
      </c>
      <c r="F180" s="83">
        <v>226</v>
      </c>
      <c r="G180" s="83">
        <v>226</v>
      </c>
      <c r="H180" s="83">
        <v>226</v>
      </c>
      <c r="I180" s="83">
        <v>225</v>
      </c>
      <c r="J180" s="83">
        <v>226</v>
      </c>
      <c r="K180" s="83">
        <v>226</v>
      </c>
      <c r="L180" s="83">
        <v>225</v>
      </c>
      <c r="M180" s="84">
        <v>226</v>
      </c>
    </row>
    <row r="181" spans="1:13" ht="12.95" customHeight="1" x14ac:dyDescent="0.15">
      <c r="A181" s="81" t="s">
        <v>97</v>
      </c>
      <c r="B181" s="82">
        <v>236</v>
      </c>
      <c r="C181" s="83">
        <v>236</v>
      </c>
      <c r="D181" s="83">
        <v>235</v>
      </c>
      <c r="E181" s="83">
        <v>236</v>
      </c>
      <c r="F181" s="83">
        <v>0</v>
      </c>
      <c r="G181" s="83">
        <v>236</v>
      </c>
      <c r="H181" s="83">
        <v>236</v>
      </c>
      <c r="I181" s="83">
        <v>236</v>
      </c>
      <c r="J181" s="83">
        <v>236</v>
      </c>
      <c r="K181" s="83">
        <v>236</v>
      </c>
      <c r="L181" s="83">
        <v>235</v>
      </c>
      <c r="M181" s="84">
        <v>236</v>
      </c>
    </row>
    <row r="182" spans="1:13" ht="12.95" customHeight="1" x14ac:dyDescent="0.15">
      <c r="A182" s="81" t="s">
        <v>98</v>
      </c>
      <c r="B182" s="82">
        <v>246</v>
      </c>
      <c r="C182" s="83">
        <v>246</v>
      </c>
      <c r="D182" s="83">
        <v>246</v>
      </c>
      <c r="E182" s="83">
        <v>246</v>
      </c>
      <c r="F182" s="83">
        <v>244</v>
      </c>
      <c r="G182" s="83">
        <v>246</v>
      </c>
      <c r="H182" s="83">
        <v>246</v>
      </c>
      <c r="I182" s="83">
        <v>246</v>
      </c>
      <c r="J182" s="83">
        <v>246</v>
      </c>
      <c r="K182" s="83">
        <v>246</v>
      </c>
      <c r="L182" s="83">
        <v>245</v>
      </c>
      <c r="M182" s="84">
        <v>245</v>
      </c>
    </row>
    <row r="183" spans="1:13" ht="12.95" customHeight="1" x14ac:dyDescent="0.15">
      <c r="A183" s="81" t="s">
        <v>99</v>
      </c>
      <c r="B183" s="82">
        <v>255</v>
      </c>
      <c r="C183" s="83">
        <v>255</v>
      </c>
      <c r="D183" s="83">
        <v>256</v>
      </c>
      <c r="E183" s="83">
        <v>255</v>
      </c>
      <c r="F183" s="83">
        <v>0</v>
      </c>
      <c r="G183" s="83">
        <v>256</v>
      </c>
      <c r="H183" s="83">
        <v>256</v>
      </c>
      <c r="I183" s="83">
        <v>256</v>
      </c>
      <c r="J183" s="83">
        <v>256</v>
      </c>
      <c r="K183" s="83">
        <v>256</v>
      </c>
      <c r="L183" s="83">
        <v>255</v>
      </c>
      <c r="M183" s="84">
        <v>0</v>
      </c>
    </row>
    <row r="184" spans="1:13" ht="12.95" customHeight="1" x14ac:dyDescent="0.15">
      <c r="A184" s="81" t="s">
        <v>100</v>
      </c>
      <c r="B184" s="82">
        <v>266</v>
      </c>
      <c r="C184" s="83">
        <v>266</v>
      </c>
      <c r="D184" s="83">
        <v>266</v>
      </c>
      <c r="E184" s="83">
        <v>266</v>
      </c>
      <c r="F184" s="83">
        <v>262</v>
      </c>
      <c r="G184" s="83">
        <v>266</v>
      </c>
      <c r="H184" s="83">
        <v>266</v>
      </c>
      <c r="I184" s="83">
        <v>266</v>
      </c>
      <c r="J184" s="83">
        <v>266</v>
      </c>
      <c r="K184" s="83">
        <v>266</v>
      </c>
      <c r="L184" s="83">
        <v>265</v>
      </c>
      <c r="M184" s="84">
        <v>267</v>
      </c>
    </row>
    <row r="185" spans="1:13" ht="12.95" customHeight="1" x14ac:dyDescent="0.15">
      <c r="A185" s="81" t="s">
        <v>101</v>
      </c>
      <c r="B185" s="82">
        <v>276</v>
      </c>
      <c r="C185" s="83">
        <v>276</v>
      </c>
      <c r="D185" s="83">
        <v>275</v>
      </c>
      <c r="E185" s="83">
        <v>276</v>
      </c>
      <c r="F185" s="83">
        <v>278</v>
      </c>
      <c r="G185" s="83">
        <v>276</v>
      </c>
      <c r="H185" s="83">
        <v>276</v>
      </c>
      <c r="I185" s="83">
        <v>276</v>
      </c>
      <c r="J185" s="83">
        <v>276</v>
      </c>
      <c r="K185" s="83">
        <v>276</v>
      </c>
      <c r="L185" s="83">
        <v>275</v>
      </c>
      <c r="M185" s="84">
        <v>0</v>
      </c>
    </row>
    <row r="186" spans="1:13" ht="12.95" customHeight="1" x14ac:dyDescent="0.15">
      <c r="A186" s="81" t="s">
        <v>102</v>
      </c>
      <c r="B186" s="82">
        <v>286</v>
      </c>
      <c r="C186" s="83">
        <v>286</v>
      </c>
      <c r="D186" s="83">
        <v>286</v>
      </c>
      <c r="E186" s="83">
        <v>286</v>
      </c>
      <c r="F186" s="83">
        <v>0</v>
      </c>
      <c r="G186" s="83">
        <v>286</v>
      </c>
      <c r="H186" s="83">
        <v>286</v>
      </c>
      <c r="I186" s="83">
        <v>286</v>
      </c>
      <c r="J186" s="83">
        <v>286</v>
      </c>
      <c r="K186" s="83">
        <v>286</v>
      </c>
      <c r="L186" s="83">
        <v>285</v>
      </c>
      <c r="M186" s="84">
        <v>290</v>
      </c>
    </row>
    <row r="187" spans="1:13" ht="12.95" customHeight="1" x14ac:dyDescent="0.15">
      <c r="A187" s="81" t="s">
        <v>103</v>
      </c>
      <c r="B187" s="82">
        <v>296</v>
      </c>
      <c r="C187" s="83">
        <v>295</v>
      </c>
      <c r="D187" s="83">
        <v>296</v>
      </c>
      <c r="E187" s="83">
        <v>295</v>
      </c>
      <c r="F187" s="83">
        <v>0</v>
      </c>
      <c r="G187" s="83">
        <v>296</v>
      </c>
      <c r="H187" s="83">
        <v>296</v>
      </c>
      <c r="I187" s="83">
        <v>296</v>
      </c>
      <c r="J187" s="83">
        <v>296</v>
      </c>
      <c r="K187" s="83">
        <v>296</v>
      </c>
      <c r="L187" s="83">
        <v>295</v>
      </c>
      <c r="M187" s="84">
        <v>291</v>
      </c>
    </row>
    <row r="188" spans="1:13" ht="12.95" customHeight="1" x14ac:dyDescent="0.15">
      <c r="A188" s="81" t="s">
        <v>104</v>
      </c>
      <c r="B188" s="82">
        <v>313</v>
      </c>
      <c r="C188" s="83">
        <v>313</v>
      </c>
      <c r="D188" s="83">
        <v>316</v>
      </c>
      <c r="E188" s="83">
        <v>313</v>
      </c>
      <c r="F188" s="83">
        <v>316</v>
      </c>
      <c r="G188" s="83">
        <v>314</v>
      </c>
      <c r="H188" s="83">
        <v>313</v>
      </c>
      <c r="I188" s="83">
        <v>314</v>
      </c>
      <c r="J188" s="83">
        <v>313</v>
      </c>
      <c r="K188" s="83">
        <v>313</v>
      </c>
      <c r="L188" s="83">
        <v>313</v>
      </c>
      <c r="M188" s="84">
        <v>310</v>
      </c>
    </row>
    <row r="189" spans="1:13" ht="12.95" customHeight="1" x14ac:dyDescent="0.15">
      <c r="A189" s="81" t="s">
        <v>105</v>
      </c>
      <c r="B189" s="82">
        <v>338</v>
      </c>
      <c r="C189" s="83">
        <v>338</v>
      </c>
      <c r="D189" s="83">
        <v>338</v>
      </c>
      <c r="E189" s="83">
        <v>338</v>
      </c>
      <c r="F189" s="83">
        <v>345</v>
      </c>
      <c r="G189" s="83">
        <v>338</v>
      </c>
      <c r="H189" s="83">
        <v>338</v>
      </c>
      <c r="I189" s="83">
        <v>338</v>
      </c>
      <c r="J189" s="83">
        <v>338</v>
      </c>
      <c r="K189" s="83">
        <v>338</v>
      </c>
      <c r="L189" s="83">
        <v>337</v>
      </c>
      <c r="M189" s="84">
        <v>0</v>
      </c>
    </row>
    <row r="190" spans="1:13" ht="12.95" customHeight="1" x14ac:dyDescent="0.15">
      <c r="A190" s="81" t="s">
        <v>106</v>
      </c>
      <c r="B190" s="82">
        <v>363</v>
      </c>
      <c r="C190" s="83">
        <v>363</v>
      </c>
      <c r="D190" s="83">
        <v>364</v>
      </c>
      <c r="E190" s="83">
        <v>363</v>
      </c>
      <c r="F190" s="83">
        <v>363</v>
      </c>
      <c r="G190" s="83">
        <v>363</v>
      </c>
      <c r="H190" s="83">
        <v>363</v>
      </c>
      <c r="I190" s="83">
        <v>363</v>
      </c>
      <c r="J190" s="83">
        <v>363</v>
      </c>
      <c r="K190" s="83">
        <v>363</v>
      </c>
      <c r="L190" s="83">
        <v>363</v>
      </c>
      <c r="M190" s="84">
        <v>0</v>
      </c>
    </row>
    <row r="191" spans="1:13" ht="12.95" customHeight="1" x14ac:dyDescent="0.15">
      <c r="A191" s="81" t="s">
        <v>107</v>
      </c>
      <c r="B191" s="82">
        <v>388</v>
      </c>
      <c r="C191" s="83">
        <v>388</v>
      </c>
      <c r="D191" s="83">
        <v>389</v>
      </c>
      <c r="E191" s="83">
        <v>388</v>
      </c>
      <c r="F191" s="83">
        <v>389</v>
      </c>
      <c r="G191" s="83">
        <v>388</v>
      </c>
      <c r="H191" s="83">
        <v>388</v>
      </c>
      <c r="I191" s="83">
        <v>388</v>
      </c>
      <c r="J191" s="83">
        <v>388</v>
      </c>
      <c r="K191" s="83">
        <v>388</v>
      </c>
      <c r="L191" s="83">
        <v>387</v>
      </c>
      <c r="M191" s="84">
        <v>0</v>
      </c>
    </row>
    <row r="192" spans="1:13" ht="12.95" customHeight="1" x14ac:dyDescent="0.15">
      <c r="A192" s="81" t="s">
        <v>108</v>
      </c>
      <c r="B192" s="82">
        <v>425</v>
      </c>
      <c r="C192" s="83">
        <v>426</v>
      </c>
      <c r="D192" s="83">
        <v>428</v>
      </c>
      <c r="E192" s="83">
        <v>425</v>
      </c>
      <c r="F192" s="83">
        <v>430</v>
      </c>
      <c r="G192" s="83">
        <v>426</v>
      </c>
      <c r="H192" s="83">
        <v>425</v>
      </c>
      <c r="I192" s="83">
        <v>424</v>
      </c>
      <c r="J192" s="83">
        <v>425</v>
      </c>
      <c r="K192" s="83">
        <v>425</v>
      </c>
      <c r="L192" s="83">
        <v>423</v>
      </c>
      <c r="M192" s="84">
        <v>414</v>
      </c>
    </row>
    <row r="193" spans="1:13" ht="12.95" customHeight="1" x14ac:dyDescent="0.15">
      <c r="A193" s="81" t="s">
        <v>109</v>
      </c>
      <c r="B193" s="82">
        <v>475</v>
      </c>
      <c r="C193" s="83">
        <v>476</v>
      </c>
      <c r="D193" s="83">
        <v>477</v>
      </c>
      <c r="E193" s="83">
        <v>475</v>
      </c>
      <c r="F193" s="83">
        <v>478</v>
      </c>
      <c r="G193" s="83">
        <v>475</v>
      </c>
      <c r="H193" s="83">
        <v>474</v>
      </c>
      <c r="I193" s="83">
        <v>474</v>
      </c>
      <c r="J193" s="83">
        <v>474</v>
      </c>
      <c r="K193" s="83">
        <v>474</v>
      </c>
      <c r="L193" s="83">
        <v>473</v>
      </c>
      <c r="M193" s="84">
        <v>0</v>
      </c>
    </row>
    <row r="194" spans="1:13" ht="12.95" customHeight="1" x14ac:dyDescent="0.15">
      <c r="A194" s="81" t="s">
        <v>110</v>
      </c>
      <c r="B194" s="82">
        <v>614</v>
      </c>
      <c r="C194" s="83">
        <v>621</v>
      </c>
      <c r="D194" s="83">
        <v>627</v>
      </c>
      <c r="E194" s="83">
        <v>597</v>
      </c>
      <c r="F194" s="83">
        <v>650</v>
      </c>
      <c r="G194" s="83">
        <v>602</v>
      </c>
      <c r="H194" s="83">
        <v>579</v>
      </c>
      <c r="I194" s="83">
        <v>581</v>
      </c>
      <c r="J194" s="83">
        <v>579</v>
      </c>
      <c r="K194" s="83">
        <v>578</v>
      </c>
      <c r="L194" s="83">
        <v>581</v>
      </c>
      <c r="M194" s="84">
        <v>610</v>
      </c>
    </row>
    <row r="195" spans="1:13" ht="12.95" customHeight="1" x14ac:dyDescent="0.15">
      <c r="A195" s="81" t="s">
        <v>111</v>
      </c>
      <c r="B195" s="82">
        <v>855</v>
      </c>
      <c r="C195" s="83">
        <v>856</v>
      </c>
      <c r="D195" s="83">
        <v>857</v>
      </c>
      <c r="E195" s="83">
        <v>848</v>
      </c>
      <c r="F195" s="83">
        <v>850</v>
      </c>
      <c r="G195" s="83">
        <v>840</v>
      </c>
      <c r="H195" s="83">
        <v>832</v>
      </c>
      <c r="I195" s="83">
        <v>839</v>
      </c>
      <c r="J195" s="83">
        <v>831</v>
      </c>
      <c r="K195" s="83">
        <v>833</v>
      </c>
      <c r="L195" s="83">
        <v>843</v>
      </c>
      <c r="M195" s="84">
        <v>0</v>
      </c>
    </row>
    <row r="196" spans="1:13" ht="12.95" customHeight="1" x14ac:dyDescent="0.15">
      <c r="A196" s="81" t="s">
        <v>112</v>
      </c>
      <c r="B196" s="82">
        <v>1279</v>
      </c>
      <c r="C196" s="83">
        <v>1279</v>
      </c>
      <c r="D196" s="83">
        <v>1280</v>
      </c>
      <c r="E196" s="83">
        <v>1274</v>
      </c>
      <c r="F196" s="83">
        <v>1191</v>
      </c>
      <c r="G196" s="83">
        <v>1261</v>
      </c>
      <c r="H196" s="83">
        <v>1283</v>
      </c>
      <c r="I196" s="83">
        <v>1209</v>
      </c>
      <c r="J196" s="83">
        <v>1257</v>
      </c>
      <c r="K196" s="83">
        <v>1344</v>
      </c>
      <c r="L196" s="83">
        <v>1232</v>
      </c>
      <c r="M196" s="84">
        <v>0</v>
      </c>
    </row>
    <row r="197" spans="1:13" ht="12.95" customHeight="1" thickBot="1" x14ac:dyDescent="0.2">
      <c r="A197" s="104"/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9"/>
    </row>
    <row r="198" spans="1:13" ht="12.95" customHeight="1" thickBot="1" x14ac:dyDescent="0.2">
      <c r="A198" s="108" t="s">
        <v>113</v>
      </c>
      <c r="B198" s="87">
        <v>565</v>
      </c>
      <c r="C198" s="88">
        <v>657</v>
      </c>
      <c r="D198" s="88">
        <v>776</v>
      </c>
      <c r="E198" s="88">
        <v>435</v>
      </c>
      <c r="F198" s="88">
        <v>771</v>
      </c>
      <c r="G198" s="88">
        <v>535</v>
      </c>
      <c r="H198" s="88">
        <v>435</v>
      </c>
      <c r="I198" s="88">
        <v>435</v>
      </c>
      <c r="J198" s="88">
        <v>441</v>
      </c>
      <c r="K198" s="88">
        <v>425</v>
      </c>
      <c r="L198" s="88">
        <v>279</v>
      </c>
      <c r="M198" s="89">
        <v>152</v>
      </c>
    </row>
    <row r="199" spans="1:13" ht="108.75" customHeight="1" x14ac:dyDescent="0.15">
      <c r="G199" s="60" t="s">
        <v>127</v>
      </c>
      <c r="J199" s="60" t="s">
        <v>23</v>
      </c>
      <c r="L199" s="60" t="s">
        <v>23</v>
      </c>
      <c r="M199" s="60" t="s">
        <v>23</v>
      </c>
    </row>
  </sheetData>
  <mergeCells count="33">
    <mergeCell ref="L82:L84"/>
    <mergeCell ref="F12:F14"/>
    <mergeCell ref="I12:K14"/>
    <mergeCell ref="B82:B84"/>
    <mergeCell ref="C82:C84"/>
    <mergeCell ref="D82:E84"/>
    <mergeCell ref="M12:M14"/>
    <mergeCell ref="M82:M84"/>
    <mergeCell ref="L12:L14"/>
    <mergeCell ref="F82:F84"/>
    <mergeCell ref="G82:G84"/>
    <mergeCell ref="H82:H84"/>
    <mergeCell ref="I82:K84"/>
    <mergeCell ref="F152:F154"/>
    <mergeCell ref="G152:G154"/>
    <mergeCell ref="H152:H154"/>
    <mergeCell ref="G12:G14"/>
    <mergeCell ref="H12:H14"/>
    <mergeCell ref="A12:A14"/>
    <mergeCell ref="B12:B14"/>
    <mergeCell ref="C12:C14"/>
    <mergeCell ref="D12:E14"/>
    <mergeCell ref="A82:A84"/>
    <mergeCell ref="I152:K154"/>
    <mergeCell ref="L152:L154"/>
    <mergeCell ref="M152:M154"/>
    <mergeCell ref="A8:M8"/>
    <mergeCell ref="A79:N79"/>
    <mergeCell ref="A146:M147"/>
    <mergeCell ref="A152:A154"/>
    <mergeCell ref="B152:B154"/>
    <mergeCell ref="C152:C154"/>
    <mergeCell ref="D152:E15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137</xdr:row>
                <xdr:rowOff>0</xdr:rowOff>
              </from>
              <to>
                <xdr:col>2</xdr:col>
                <xdr:colOff>342900</xdr:colOff>
                <xdr:row>142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187"/>
  <sheetViews>
    <sheetView showGridLines="0" zoomScaleNormal="100" workbookViewId="0">
      <selection activeCell="N27" sqref="N27"/>
    </sheetView>
  </sheetViews>
  <sheetFormatPr defaultRowHeight="12.75" x14ac:dyDescent="0.2"/>
  <sheetData>
    <row r="3" spans="1:11" x14ac:dyDescent="0.2">
      <c r="D3" s="60"/>
      <c r="E3" s="61"/>
      <c r="F3" s="61"/>
      <c r="G3" s="61"/>
      <c r="H3" s="61"/>
      <c r="I3" s="61"/>
      <c r="J3" s="61"/>
      <c r="K3" s="61"/>
    </row>
    <row r="4" spans="1:11" x14ac:dyDescent="0.2">
      <c r="D4" s="61"/>
      <c r="E4" s="61"/>
      <c r="F4" s="61"/>
      <c r="G4" s="61"/>
      <c r="H4" s="61"/>
      <c r="I4" s="61"/>
      <c r="J4" s="61"/>
      <c r="K4" s="61"/>
    </row>
    <row r="5" spans="1:11" x14ac:dyDescent="0.2">
      <c r="D5" s="61"/>
      <c r="E5" s="60"/>
      <c r="F5" s="60"/>
      <c r="G5" s="60"/>
      <c r="H5" s="60"/>
      <c r="I5" s="61"/>
      <c r="J5" s="61"/>
      <c r="K5" s="61"/>
    </row>
    <row r="6" spans="1:11" s="60" customFormat="1" ht="12.75" customHeight="1" x14ac:dyDescent="0.25">
      <c r="A6" s="62"/>
      <c r="B6" s="63"/>
      <c r="C6" s="63"/>
      <c r="D6" s="63"/>
      <c r="J6" s="64"/>
    </row>
    <row r="7" spans="1:11" s="60" customFormat="1" ht="16.5" x14ac:dyDescent="0.25">
      <c r="A7" s="65" t="s">
        <v>128</v>
      </c>
      <c r="B7" s="66"/>
      <c r="C7" s="66"/>
      <c r="D7" s="67"/>
      <c r="E7" s="67"/>
      <c r="F7" s="68"/>
      <c r="G7" s="69"/>
      <c r="H7" s="69"/>
      <c r="I7" s="67"/>
      <c r="J7" s="64"/>
    </row>
    <row r="8" spans="1:11" x14ac:dyDescent="0.2">
      <c r="A8" s="65" t="s">
        <v>60</v>
      </c>
    </row>
    <row r="9" spans="1:11" ht="16.5" x14ac:dyDescent="0.25">
      <c r="B9" s="114"/>
      <c r="C9" s="114"/>
      <c r="D9" s="114"/>
      <c r="E9" s="115" t="s">
        <v>171</v>
      </c>
      <c r="F9" s="114"/>
      <c r="G9" s="114"/>
    </row>
    <row r="10" spans="1:11" ht="16.5" x14ac:dyDescent="0.25">
      <c r="B10" s="114"/>
      <c r="C10" s="114"/>
      <c r="D10" s="114"/>
      <c r="E10" s="116" t="s">
        <v>172</v>
      </c>
      <c r="F10" s="114"/>
      <c r="G10" s="114"/>
    </row>
    <row r="11" spans="1:11" s="209" customFormat="1" ht="16.5" x14ac:dyDescent="0.25">
      <c r="B11" s="210"/>
      <c r="C11" s="210"/>
      <c r="D11" s="210"/>
      <c r="E11" s="211" t="s">
        <v>165</v>
      </c>
      <c r="F11" s="210"/>
      <c r="G11" s="210"/>
    </row>
    <row r="12" spans="1:11" ht="13.5" thickBot="1" x14ac:dyDescent="0.25"/>
    <row r="13" spans="1:11" s="117" customFormat="1" ht="26.25" customHeight="1" x14ac:dyDescent="0.2">
      <c r="A13" s="283" t="s">
        <v>62</v>
      </c>
      <c r="B13" s="283" t="s">
        <v>63</v>
      </c>
      <c r="C13" s="283" t="s">
        <v>64</v>
      </c>
      <c r="D13" s="285" t="s">
        <v>129</v>
      </c>
      <c r="E13" s="286"/>
      <c r="F13" s="283" t="s">
        <v>68</v>
      </c>
      <c r="G13" s="285" t="s">
        <v>130</v>
      </c>
      <c r="H13" s="289"/>
      <c r="I13" s="286"/>
      <c r="J13" s="283" t="s">
        <v>70</v>
      </c>
    </row>
    <row r="14" spans="1:11" s="26" customFormat="1" x14ac:dyDescent="0.2">
      <c r="A14" s="284"/>
      <c r="B14" s="284"/>
      <c r="C14" s="284"/>
      <c r="D14" s="287"/>
      <c r="E14" s="288"/>
      <c r="F14" s="284"/>
      <c r="G14" s="287"/>
      <c r="H14" s="290"/>
      <c r="I14" s="288"/>
      <c r="J14" s="284"/>
    </row>
    <row r="15" spans="1:11" ht="13.5" thickBot="1" x14ac:dyDescent="0.25">
      <c r="A15" s="284"/>
      <c r="B15" s="293"/>
      <c r="C15" s="293"/>
      <c r="D15" s="291"/>
      <c r="E15" s="292"/>
      <c r="F15" s="293"/>
      <c r="G15" s="291"/>
      <c r="H15" s="294"/>
      <c r="I15" s="292"/>
      <c r="J15" s="293"/>
    </row>
    <row r="16" spans="1:11" x14ac:dyDescent="0.2">
      <c r="A16" s="77" t="s">
        <v>71</v>
      </c>
      <c r="B16" s="212">
        <f t="shared" ref="B16:B29" si="0">C16+F16+J16</f>
        <v>332</v>
      </c>
      <c r="C16" s="213">
        <f t="shared" ref="C16:C29" si="1">D16+E16</f>
        <v>10</v>
      </c>
      <c r="D16" s="213">
        <v>1</v>
      </c>
      <c r="E16" s="213">
        <v>9</v>
      </c>
      <c r="F16" s="213">
        <f t="shared" ref="F16:F57" si="2">G16+H16+I16</f>
        <v>1</v>
      </c>
      <c r="G16" s="213">
        <v>1</v>
      </c>
      <c r="H16" s="213">
        <v>0</v>
      </c>
      <c r="I16" s="213">
        <v>0</v>
      </c>
      <c r="J16" s="214">
        <v>321</v>
      </c>
    </row>
    <row r="17" spans="1:11" x14ac:dyDescent="0.2">
      <c r="A17" s="81" t="s">
        <v>72</v>
      </c>
      <c r="B17" s="122">
        <f t="shared" si="0"/>
        <v>1955</v>
      </c>
      <c r="C17" s="120">
        <f t="shared" si="1"/>
        <v>78</v>
      </c>
      <c r="D17" s="120">
        <v>2</v>
      </c>
      <c r="E17" s="120">
        <v>76</v>
      </c>
      <c r="F17" s="120">
        <f t="shared" si="2"/>
        <v>4</v>
      </c>
      <c r="G17" s="120">
        <v>0</v>
      </c>
      <c r="H17" s="120">
        <v>4</v>
      </c>
      <c r="I17" s="120">
        <v>0</v>
      </c>
      <c r="J17" s="123">
        <v>1873</v>
      </c>
    </row>
    <row r="18" spans="1:11" x14ac:dyDescent="0.2">
      <c r="A18" s="81" t="s">
        <v>73</v>
      </c>
      <c r="B18" s="122">
        <f t="shared" si="0"/>
        <v>492</v>
      </c>
      <c r="C18" s="120">
        <f t="shared" si="1"/>
        <v>73</v>
      </c>
      <c r="D18" s="120">
        <v>4</v>
      </c>
      <c r="E18" s="120">
        <v>69</v>
      </c>
      <c r="F18" s="120">
        <f t="shared" si="2"/>
        <v>4</v>
      </c>
      <c r="G18" s="120">
        <v>0</v>
      </c>
      <c r="H18" s="120">
        <v>4</v>
      </c>
      <c r="I18" s="120">
        <v>0</v>
      </c>
      <c r="J18" s="123">
        <v>415</v>
      </c>
    </row>
    <row r="19" spans="1:11" x14ac:dyDescent="0.2">
      <c r="A19" s="81" t="s">
        <v>74</v>
      </c>
      <c r="B19" s="122">
        <f t="shared" si="0"/>
        <v>986</v>
      </c>
      <c r="C19" s="120">
        <f t="shared" si="1"/>
        <v>464</v>
      </c>
      <c r="D19" s="120">
        <v>2</v>
      </c>
      <c r="E19" s="120">
        <v>462</v>
      </c>
      <c r="F19" s="120">
        <f t="shared" si="2"/>
        <v>47</v>
      </c>
      <c r="G19" s="120">
        <v>0</v>
      </c>
      <c r="H19" s="120">
        <v>47</v>
      </c>
      <c r="I19" s="120">
        <v>0</v>
      </c>
      <c r="J19" s="123">
        <v>475</v>
      </c>
    </row>
    <row r="20" spans="1:11" x14ac:dyDescent="0.2">
      <c r="A20" s="81" t="s">
        <v>75</v>
      </c>
      <c r="B20" s="122">
        <f t="shared" si="0"/>
        <v>2467</v>
      </c>
      <c r="C20" s="120">
        <f t="shared" si="1"/>
        <v>510</v>
      </c>
      <c r="D20" s="120">
        <v>5</v>
      </c>
      <c r="E20" s="120">
        <v>505</v>
      </c>
      <c r="F20" s="120">
        <f t="shared" si="2"/>
        <v>190</v>
      </c>
      <c r="G20" s="120">
        <v>5</v>
      </c>
      <c r="H20" s="120">
        <v>185</v>
      </c>
      <c r="I20" s="120">
        <v>0</v>
      </c>
      <c r="J20" s="123">
        <v>1767</v>
      </c>
    </row>
    <row r="21" spans="1:11" x14ac:dyDescent="0.2">
      <c r="A21" s="81" t="s">
        <v>76</v>
      </c>
      <c r="B21" s="122">
        <f t="shared" si="0"/>
        <v>2053</v>
      </c>
      <c r="C21" s="120">
        <f t="shared" si="1"/>
        <v>215</v>
      </c>
      <c r="D21" s="120">
        <v>4</v>
      </c>
      <c r="E21" s="120">
        <v>211</v>
      </c>
      <c r="F21" s="120">
        <f t="shared" si="2"/>
        <v>55</v>
      </c>
      <c r="G21" s="120">
        <v>26</v>
      </c>
      <c r="H21" s="120">
        <v>29</v>
      </c>
      <c r="I21" s="120">
        <v>0</v>
      </c>
      <c r="J21" s="123">
        <v>1783</v>
      </c>
    </row>
    <row r="22" spans="1:11" x14ac:dyDescent="0.2">
      <c r="A22" s="81" t="s">
        <v>77</v>
      </c>
      <c r="B22" s="122">
        <f t="shared" si="0"/>
        <v>3698</v>
      </c>
      <c r="C22" s="120">
        <f t="shared" si="1"/>
        <v>295</v>
      </c>
      <c r="D22" s="120">
        <v>1</v>
      </c>
      <c r="E22" s="120">
        <v>294</v>
      </c>
      <c r="F22" s="120">
        <f t="shared" si="2"/>
        <v>15</v>
      </c>
      <c r="G22" s="120">
        <v>2</v>
      </c>
      <c r="H22" s="120">
        <v>13</v>
      </c>
      <c r="I22" s="120">
        <v>0</v>
      </c>
      <c r="J22" s="123">
        <v>3388</v>
      </c>
    </row>
    <row r="23" spans="1:11" x14ac:dyDescent="0.2">
      <c r="A23" s="81" t="s">
        <v>78</v>
      </c>
      <c r="B23" s="122">
        <f t="shared" si="0"/>
        <v>5697</v>
      </c>
      <c r="C23" s="120">
        <f t="shared" si="1"/>
        <v>512</v>
      </c>
      <c r="D23" s="120">
        <v>0</v>
      </c>
      <c r="E23" s="120">
        <v>512</v>
      </c>
      <c r="F23" s="120">
        <f t="shared" si="2"/>
        <v>23</v>
      </c>
      <c r="G23" s="120">
        <v>2</v>
      </c>
      <c r="H23" s="120">
        <v>21</v>
      </c>
      <c r="I23" s="120">
        <v>0</v>
      </c>
      <c r="J23" s="123">
        <v>5162</v>
      </c>
    </row>
    <row r="24" spans="1:11" x14ac:dyDescent="0.2">
      <c r="A24" s="81" t="s">
        <v>79</v>
      </c>
      <c r="B24" s="122">
        <f t="shared" si="0"/>
        <v>3519</v>
      </c>
      <c r="C24" s="120">
        <f t="shared" si="1"/>
        <v>444</v>
      </c>
      <c r="D24" s="120">
        <v>2</v>
      </c>
      <c r="E24" s="120">
        <v>442</v>
      </c>
      <c r="F24" s="120">
        <f t="shared" si="2"/>
        <v>31</v>
      </c>
      <c r="G24" s="120">
        <v>2</v>
      </c>
      <c r="H24" s="120">
        <v>29</v>
      </c>
      <c r="I24" s="120">
        <v>0</v>
      </c>
      <c r="J24" s="123">
        <v>3044</v>
      </c>
    </row>
    <row r="25" spans="1:11" x14ac:dyDescent="0.2">
      <c r="A25" s="81" t="s">
        <v>80</v>
      </c>
      <c r="B25" s="122">
        <f t="shared" si="0"/>
        <v>10964</v>
      </c>
      <c r="C25" s="120">
        <f t="shared" si="1"/>
        <v>4570</v>
      </c>
      <c r="D25" s="120">
        <v>4</v>
      </c>
      <c r="E25" s="120">
        <v>4566</v>
      </c>
      <c r="F25" s="120">
        <f t="shared" si="2"/>
        <v>137</v>
      </c>
      <c r="G25" s="120">
        <v>4</v>
      </c>
      <c r="H25" s="120">
        <v>133</v>
      </c>
      <c r="I25" s="120">
        <v>0</v>
      </c>
      <c r="J25" s="123">
        <v>6257</v>
      </c>
    </row>
    <row r="26" spans="1:11" x14ac:dyDescent="0.2">
      <c r="A26" s="81" t="s">
        <v>81</v>
      </c>
      <c r="B26" s="122">
        <f t="shared" si="0"/>
        <v>5485</v>
      </c>
      <c r="C26" s="120">
        <f t="shared" si="1"/>
        <v>962</v>
      </c>
      <c r="D26" s="120">
        <v>7</v>
      </c>
      <c r="E26" s="120">
        <v>955</v>
      </c>
      <c r="F26" s="120">
        <f t="shared" si="2"/>
        <v>43</v>
      </c>
      <c r="G26" s="120">
        <v>6</v>
      </c>
      <c r="H26" s="120">
        <v>37</v>
      </c>
      <c r="I26" s="120">
        <v>0</v>
      </c>
      <c r="J26" s="123">
        <v>4480</v>
      </c>
    </row>
    <row r="27" spans="1:11" x14ac:dyDescent="0.2">
      <c r="A27" s="81" t="s">
        <v>82</v>
      </c>
      <c r="B27" s="122">
        <f t="shared" si="0"/>
        <v>5666</v>
      </c>
      <c r="C27" s="120">
        <f t="shared" si="1"/>
        <v>1773</v>
      </c>
      <c r="D27" s="120">
        <v>10</v>
      </c>
      <c r="E27" s="120">
        <v>1763</v>
      </c>
      <c r="F27" s="120">
        <f t="shared" si="2"/>
        <v>99</v>
      </c>
      <c r="G27" s="120">
        <v>8</v>
      </c>
      <c r="H27" s="120">
        <v>91</v>
      </c>
      <c r="I27" s="120">
        <v>0</v>
      </c>
      <c r="J27" s="123">
        <v>3794</v>
      </c>
      <c r="K27" s="124"/>
    </row>
    <row r="28" spans="1:11" x14ac:dyDescent="0.2">
      <c r="A28" s="81" t="s">
        <v>83</v>
      </c>
      <c r="B28" s="122">
        <f t="shared" si="0"/>
        <v>5050</v>
      </c>
      <c r="C28" s="120">
        <f t="shared" si="1"/>
        <v>1302</v>
      </c>
      <c r="D28" s="120">
        <v>11</v>
      </c>
      <c r="E28" s="120">
        <v>1291</v>
      </c>
      <c r="F28" s="120">
        <f t="shared" si="2"/>
        <v>85</v>
      </c>
      <c r="G28" s="120">
        <v>8</v>
      </c>
      <c r="H28" s="120">
        <v>77</v>
      </c>
      <c r="I28" s="120">
        <v>0</v>
      </c>
      <c r="J28" s="123">
        <v>3663</v>
      </c>
    </row>
    <row r="29" spans="1:11" x14ac:dyDescent="0.2">
      <c r="A29" s="81" t="s">
        <v>84</v>
      </c>
      <c r="B29" s="122">
        <f t="shared" si="0"/>
        <v>24107</v>
      </c>
      <c r="C29" s="120">
        <f t="shared" si="1"/>
        <v>17312</v>
      </c>
      <c r="D29" s="120">
        <v>33</v>
      </c>
      <c r="E29" s="120">
        <v>17279</v>
      </c>
      <c r="F29" s="120">
        <f t="shared" si="2"/>
        <v>394</v>
      </c>
      <c r="G29" s="120">
        <v>9</v>
      </c>
      <c r="H29" s="120">
        <v>385</v>
      </c>
      <c r="I29" s="120">
        <v>0</v>
      </c>
      <c r="J29" s="123">
        <v>6401</v>
      </c>
    </row>
    <row r="30" spans="1:11" x14ac:dyDescent="0.2">
      <c r="A30" s="81" t="s">
        <v>85</v>
      </c>
      <c r="B30" s="122">
        <f>C30+F30+J30</f>
        <v>24956</v>
      </c>
      <c r="C30" s="120">
        <f>D30+E30</f>
        <v>11820</v>
      </c>
      <c r="D30" s="120">
        <v>67</v>
      </c>
      <c r="E30" s="120">
        <v>11753</v>
      </c>
      <c r="F30" s="120">
        <f t="shared" si="2"/>
        <v>5615</v>
      </c>
      <c r="G30" s="120">
        <v>134</v>
      </c>
      <c r="H30" s="120">
        <v>5481</v>
      </c>
      <c r="I30" s="120">
        <v>0</v>
      </c>
      <c r="J30" s="123">
        <v>7521</v>
      </c>
    </row>
    <row r="31" spans="1:11" x14ac:dyDescent="0.2">
      <c r="A31" s="81" t="s">
        <v>86</v>
      </c>
      <c r="B31" s="122">
        <f>C31+F31+J31</f>
        <v>14264</v>
      </c>
      <c r="C31" s="120">
        <f>D31+E31</f>
        <v>5464</v>
      </c>
      <c r="D31" s="120">
        <v>265</v>
      </c>
      <c r="E31" s="120">
        <v>5199</v>
      </c>
      <c r="F31" s="120">
        <f t="shared" si="2"/>
        <v>1583</v>
      </c>
      <c r="G31" s="120">
        <v>1103</v>
      </c>
      <c r="H31" s="120">
        <v>480</v>
      </c>
      <c r="I31" s="120">
        <v>0</v>
      </c>
      <c r="J31" s="123">
        <v>7217</v>
      </c>
    </row>
    <row r="32" spans="1:11" x14ac:dyDescent="0.2">
      <c r="A32" s="81" t="s">
        <v>87</v>
      </c>
      <c r="B32" s="122">
        <f>C32+F32+J32</f>
        <v>20318</v>
      </c>
      <c r="C32" s="120">
        <f>D32+E32</f>
        <v>12471</v>
      </c>
      <c r="D32" s="120">
        <v>280</v>
      </c>
      <c r="E32" s="120">
        <v>12191</v>
      </c>
      <c r="F32" s="120">
        <f t="shared" si="2"/>
        <v>389</v>
      </c>
      <c r="G32" s="120">
        <v>14</v>
      </c>
      <c r="H32" s="120">
        <v>375</v>
      </c>
      <c r="I32" s="120">
        <v>0</v>
      </c>
      <c r="J32" s="123">
        <v>7458</v>
      </c>
    </row>
    <row r="33" spans="1:10" x14ac:dyDescent="0.2">
      <c r="A33" s="81" t="s">
        <v>88</v>
      </c>
      <c r="B33" s="122">
        <f>C33+F33+J33</f>
        <v>23779</v>
      </c>
      <c r="C33" s="120">
        <f>D33+E33</f>
        <v>16685</v>
      </c>
      <c r="D33" s="120">
        <v>226</v>
      </c>
      <c r="E33" s="120">
        <v>16459</v>
      </c>
      <c r="F33" s="120">
        <f t="shared" si="2"/>
        <v>476</v>
      </c>
      <c r="G33" s="120">
        <v>12</v>
      </c>
      <c r="H33" s="120">
        <v>464</v>
      </c>
      <c r="I33" s="120">
        <v>0</v>
      </c>
      <c r="J33" s="123">
        <v>6618</v>
      </c>
    </row>
    <row r="34" spans="1:10" x14ac:dyDescent="0.2">
      <c r="A34" s="81" t="s">
        <v>89</v>
      </c>
      <c r="B34" s="122">
        <f>C34+F34+J34</f>
        <v>25176</v>
      </c>
      <c r="C34" s="120">
        <f>D34+E34</f>
        <v>18473</v>
      </c>
      <c r="D34" s="120">
        <v>571</v>
      </c>
      <c r="E34" s="120">
        <v>17902</v>
      </c>
      <c r="F34" s="120">
        <f t="shared" si="2"/>
        <v>484</v>
      </c>
      <c r="G34" s="120">
        <v>20</v>
      </c>
      <c r="H34" s="120">
        <v>464</v>
      </c>
      <c r="I34" s="120">
        <v>0</v>
      </c>
      <c r="J34" s="123">
        <v>6219</v>
      </c>
    </row>
    <row r="35" spans="1:10" x14ac:dyDescent="0.2">
      <c r="A35" s="81" t="s">
        <v>90</v>
      </c>
      <c r="B35" s="122">
        <f t="shared" ref="B35:B57" si="3">C35+F35+J35</f>
        <v>21817</v>
      </c>
      <c r="C35" s="120">
        <f t="shared" ref="C35:C57" si="4">D35+E35</f>
        <v>16932</v>
      </c>
      <c r="D35" s="120">
        <v>249</v>
      </c>
      <c r="E35" s="120">
        <v>16683</v>
      </c>
      <c r="F35" s="120">
        <f t="shared" si="2"/>
        <v>500</v>
      </c>
      <c r="G35" s="120">
        <v>16</v>
      </c>
      <c r="H35" s="120">
        <v>484</v>
      </c>
      <c r="I35" s="120">
        <v>0</v>
      </c>
      <c r="J35" s="123">
        <v>4385</v>
      </c>
    </row>
    <row r="36" spans="1:10" x14ac:dyDescent="0.2">
      <c r="A36" s="81" t="s">
        <v>91</v>
      </c>
      <c r="B36" s="122">
        <f t="shared" si="3"/>
        <v>22958</v>
      </c>
      <c r="C36" s="120">
        <f t="shared" si="4"/>
        <v>20012</v>
      </c>
      <c r="D36" s="120">
        <v>67</v>
      </c>
      <c r="E36" s="120">
        <v>19945</v>
      </c>
      <c r="F36" s="120">
        <f t="shared" si="2"/>
        <v>496</v>
      </c>
      <c r="G36" s="120">
        <v>19</v>
      </c>
      <c r="H36" s="120">
        <v>477</v>
      </c>
      <c r="I36" s="120">
        <v>0</v>
      </c>
      <c r="J36" s="123">
        <v>2450</v>
      </c>
    </row>
    <row r="37" spans="1:10" x14ac:dyDescent="0.2">
      <c r="A37" s="81" t="s">
        <v>92</v>
      </c>
      <c r="B37" s="122">
        <f t="shared" si="3"/>
        <v>20840</v>
      </c>
      <c r="C37" s="120">
        <f t="shared" si="4"/>
        <v>19423</v>
      </c>
      <c r="D37" s="120">
        <v>268</v>
      </c>
      <c r="E37" s="120">
        <v>19155</v>
      </c>
      <c r="F37" s="120">
        <f t="shared" si="2"/>
        <v>522</v>
      </c>
      <c r="G37" s="120">
        <v>13</v>
      </c>
      <c r="H37" s="120">
        <v>509</v>
      </c>
      <c r="I37" s="120">
        <v>0</v>
      </c>
      <c r="J37" s="123">
        <v>895</v>
      </c>
    </row>
    <row r="38" spans="1:10" x14ac:dyDescent="0.2">
      <c r="A38" s="81" t="s">
        <v>93</v>
      </c>
      <c r="B38" s="122">
        <f t="shared" si="3"/>
        <v>20443</v>
      </c>
      <c r="C38" s="120">
        <f t="shared" si="4"/>
        <v>19495</v>
      </c>
      <c r="D38" s="120">
        <v>252</v>
      </c>
      <c r="E38" s="120">
        <v>19243</v>
      </c>
      <c r="F38" s="120">
        <f t="shared" si="2"/>
        <v>581</v>
      </c>
      <c r="G38" s="120">
        <v>9</v>
      </c>
      <c r="H38" s="120">
        <v>572</v>
      </c>
      <c r="I38" s="120">
        <v>0</v>
      </c>
      <c r="J38" s="123">
        <v>367</v>
      </c>
    </row>
    <row r="39" spans="1:10" x14ac:dyDescent="0.2">
      <c r="A39" s="81" t="s">
        <v>94</v>
      </c>
      <c r="B39" s="122">
        <f t="shared" si="3"/>
        <v>18175</v>
      </c>
      <c r="C39" s="120">
        <f t="shared" si="4"/>
        <v>17487</v>
      </c>
      <c r="D39" s="120">
        <v>132</v>
      </c>
      <c r="E39" s="120">
        <v>17355</v>
      </c>
      <c r="F39" s="120">
        <f t="shared" si="2"/>
        <v>572</v>
      </c>
      <c r="G39" s="120">
        <v>18</v>
      </c>
      <c r="H39" s="120">
        <v>554</v>
      </c>
      <c r="I39" s="120">
        <v>0</v>
      </c>
      <c r="J39" s="123">
        <v>116</v>
      </c>
    </row>
    <row r="40" spans="1:10" x14ac:dyDescent="0.2">
      <c r="A40" s="81" t="s">
        <v>95</v>
      </c>
      <c r="B40" s="122">
        <f t="shared" si="3"/>
        <v>21986</v>
      </c>
      <c r="C40" s="120">
        <f t="shared" si="4"/>
        <v>21338</v>
      </c>
      <c r="D40" s="120">
        <v>234</v>
      </c>
      <c r="E40" s="120">
        <v>21104</v>
      </c>
      <c r="F40" s="120">
        <f t="shared" si="2"/>
        <v>592</v>
      </c>
      <c r="G40" s="120">
        <v>19</v>
      </c>
      <c r="H40" s="120">
        <v>573</v>
      </c>
      <c r="I40" s="120">
        <v>0</v>
      </c>
      <c r="J40" s="123">
        <v>56</v>
      </c>
    </row>
    <row r="41" spans="1:10" x14ac:dyDescent="0.2">
      <c r="A41" s="81" t="s">
        <v>96</v>
      </c>
      <c r="B41" s="122">
        <f t="shared" si="3"/>
        <v>26695</v>
      </c>
      <c r="C41" s="120">
        <f t="shared" si="4"/>
        <v>25910</v>
      </c>
      <c r="D41" s="120">
        <v>880</v>
      </c>
      <c r="E41" s="120">
        <v>25030</v>
      </c>
      <c r="F41" s="120">
        <f t="shared" si="2"/>
        <v>746</v>
      </c>
      <c r="G41" s="120">
        <v>13</v>
      </c>
      <c r="H41" s="120">
        <v>733</v>
      </c>
      <c r="I41" s="120">
        <v>0</v>
      </c>
      <c r="J41" s="123">
        <v>39</v>
      </c>
    </row>
    <row r="42" spans="1:10" x14ac:dyDescent="0.2">
      <c r="A42" s="81" t="s">
        <v>97</v>
      </c>
      <c r="B42" s="122">
        <f t="shared" si="3"/>
        <v>31797</v>
      </c>
      <c r="C42" s="120">
        <f t="shared" si="4"/>
        <v>31138</v>
      </c>
      <c r="D42" s="120">
        <v>3204</v>
      </c>
      <c r="E42" s="120">
        <v>27934</v>
      </c>
      <c r="F42" s="120">
        <f t="shared" si="2"/>
        <v>628</v>
      </c>
      <c r="G42" s="120">
        <v>14</v>
      </c>
      <c r="H42" s="120">
        <v>614</v>
      </c>
      <c r="I42" s="120">
        <v>0</v>
      </c>
      <c r="J42" s="123">
        <v>31</v>
      </c>
    </row>
    <row r="43" spans="1:10" x14ac:dyDescent="0.2">
      <c r="A43" s="81" t="s">
        <v>98</v>
      </c>
      <c r="B43" s="122">
        <f t="shared" si="3"/>
        <v>32727</v>
      </c>
      <c r="C43" s="120">
        <f t="shared" si="4"/>
        <v>32029</v>
      </c>
      <c r="D43" s="120">
        <v>10882</v>
      </c>
      <c r="E43" s="120">
        <v>21147</v>
      </c>
      <c r="F43" s="120">
        <f t="shared" si="2"/>
        <v>671</v>
      </c>
      <c r="G43" s="120">
        <v>11</v>
      </c>
      <c r="H43" s="120">
        <v>660</v>
      </c>
      <c r="I43" s="120">
        <v>0</v>
      </c>
      <c r="J43" s="123">
        <v>27</v>
      </c>
    </row>
    <row r="44" spans="1:10" x14ac:dyDescent="0.2">
      <c r="A44" s="81" t="s">
        <v>99</v>
      </c>
      <c r="B44" s="122">
        <f t="shared" si="3"/>
        <v>56456</v>
      </c>
      <c r="C44" s="120">
        <f t="shared" si="4"/>
        <v>55059</v>
      </c>
      <c r="D44" s="120">
        <v>34614</v>
      </c>
      <c r="E44" s="120">
        <v>20445</v>
      </c>
      <c r="F44" s="120">
        <f t="shared" si="2"/>
        <v>1382</v>
      </c>
      <c r="G44" s="120">
        <v>6</v>
      </c>
      <c r="H44" s="120">
        <v>1376</v>
      </c>
      <c r="I44" s="120">
        <v>0</v>
      </c>
      <c r="J44" s="123">
        <v>15</v>
      </c>
    </row>
    <row r="45" spans="1:10" x14ac:dyDescent="0.2">
      <c r="A45" s="81" t="s">
        <v>100</v>
      </c>
      <c r="B45" s="122">
        <f t="shared" si="3"/>
        <v>38206</v>
      </c>
      <c r="C45" s="120">
        <f t="shared" si="4"/>
        <v>37081</v>
      </c>
      <c r="D45" s="120">
        <v>15129</v>
      </c>
      <c r="E45" s="120">
        <v>21952</v>
      </c>
      <c r="F45" s="120">
        <f t="shared" si="2"/>
        <v>1115</v>
      </c>
      <c r="G45" s="120">
        <v>11</v>
      </c>
      <c r="H45" s="120">
        <v>1104</v>
      </c>
      <c r="I45" s="120">
        <v>0</v>
      </c>
      <c r="J45" s="123">
        <v>10</v>
      </c>
    </row>
    <row r="46" spans="1:10" x14ac:dyDescent="0.2">
      <c r="A46" s="81" t="s">
        <v>101</v>
      </c>
      <c r="B46" s="122">
        <f t="shared" si="3"/>
        <v>30305</v>
      </c>
      <c r="C46" s="120">
        <f t="shared" si="4"/>
        <v>29836</v>
      </c>
      <c r="D46" s="120">
        <v>3567</v>
      </c>
      <c r="E46" s="120">
        <v>26269</v>
      </c>
      <c r="F46" s="120">
        <f t="shared" si="2"/>
        <v>467</v>
      </c>
      <c r="G46" s="120">
        <v>21</v>
      </c>
      <c r="H46" s="120">
        <v>446</v>
      </c>
      <c r="I46" s="120">
        <v>0</v>
      </c>
      <c r="J46" s="123">
        <v>2</v>
      </c>
    </row>
    <row r="47" spans="1:10" x14ac:dyDescent="0.2">
      <c r="A47" s="81" t="s">
        <v>102</v>
      </c>
      <c r="B47" s="122">
        <f t="shared" si="3"/>
        <v>27785</v>
      </c>
      <c r="C47" s="120">
        <f t="shared" si="4"/>
        <v>27471</v>
      </c>
      <c r="D47" s="120">
        <v>2515</v>
      </c>
      <c r="E47" s="120">
        <v>24956</v>
      </c>
      <c r="F47" s="120">
        <f t="shared" si="2"/>
        <v>311</v>
      </c>
      <c r="G47" s="120">
        <v>26</v>
      </c>
      <c r="H47" s="120">
        <v>285</v>
      </c>
      <c r="I47" s="120">
        <v>0</v>
      </c>
      <c r="J47" s="123">
        <v>3</v>
      </c>
    </row>
    <row r="48" spans="1:10" x14ac:dyDescent="0.2">
      <c r="A48" s="81" t="s">
        <v>103</v>
      </c>
      <c r="B48" s="122">
        <f>C48+F48+J48</f>
        <v>69138</v>
      </c>
      <c r="C48" s="120">
        <f>D48+E48</f>
        <v>68722</v>
      </c>
      <c r="D48" s="120">
        <v>47400</v>
      </c>
      <c r="E48" s="120">
        <v>21322</v>
      </c>
      <c r="F48" s="120">
        <f t="shared" si="2"/>
        <v>399</v>
      </c>
      <c r="G48" s="120">
        <v>30</v>
      </c>
      <c r="H48" s="120">
        <v>369</v>
      </c>
      <c r="I48" s="120">
        <v>0</v>
      </c>
      <c r="J48" s="123">
        <v>17</v>
      </c>
    </row>
    <row r="49" spans="1:33" x14ac:dyDescent="0.2">
      <c r="A49" s="81" t="s">
        <v>104</v>
      </c>
      <c r="B49" s="122">
        <f>C49+F49+J49</f>
        <v>139887</v>
      </c>
      <c r="C49" s="120">
        <f>D49+E49</f>
        <v>139296</v>
      </c>
      <c r="D49" s="120">
        <v>104988</v>
      </c>
      <c r="E49" s="120">
        <v>34308</v>
      </c>
      <c r="F49" s="120">
        <f t="shared" si="2"/>
        <v>578</v>
      </c>
      <c r="G49" s="120">
        <v>64</v>
      </c>
      <c r="H49" s="120">
        <v>514</v>
      </c>
      <c r="I49" s="120">
        <v>0</v>
      </c>
      <c r="J49" s="123">
        <v>13</v>
      </c>
    </row>
    <row r="50" spans="1:33" x14ac:dyDescent="0.2">
      <c r="A50" s="81" t="s">
        <v>105</v>
      </c>
      <c r="B50" s="122">
        <f>C50+F50+J50</f>
        <v>58363</v>
      </c>
      <c r="C50" s="120">
        <f>D50+E50</f>
        <v>58122</v>
      </c>
      <c r="D50" s="120">
        <v>36855</v>
      </c>
      <c r="E50" s="120">
        <v>21267</v>
      </c>
      <c r="F50" s="120">
        <f t="shared" si="2"/>
        <v>234</v>
      </c>
      <c r="G50" s="120">
        <v>18</v>
      </c>
      <c r="H50" s="120">
        <v>216</v>
      </c>
      <c r="I50" s="120">
        <v>0</v>
      </c>
      <c r="J50" s="123">
        <v>7</v>
      </c>
    </row>
    <row r="51" spans="1:33" x14ac:dyDescent="0.2">
      <c r="A51" s="81" t="s">
        <v>106</v>
      </c>
      <c r="B51" s="122">
        <f>C51+F51+J51</f>
        <v>26666</v>
      </c>
      <c r="C51" s="120">
        <f>D51+E51</f>
        <v>26625</v>
      </c>
      <c r="D51" s="120">
        <v>14470</v>
      </c>
      <c r="E51" s="120">
        <v>12155</v>
      </c>
      <c r="F51" s="120">
        <f t="shared" si="2"/>
        <v>40</v>
      </c>
      <c r="G51" s="120">
        <v>4</v>
      </c>
      <c r="H51" s="120">
        <v>36</v>
      </c>
      <c r="I51" s="120">
        <v>0</v>
      </c>
      <c r="J51" s="123">
        <v>1</v>
      </c>
    </row>
    <row r="52" spans="1:33" x14ac:dyDescent="0.2">
      <c r="A52" s="81" t="s">
        <v>107</v>
      </c>
      <c r="B52" s="122">
        <f>C52+F52+J52</f>
        <v>10197</v>
      </c>
      <c r="C52" s="120">
        <f>D52+E52</f>
        <v>10162</v>
      </c>
      <c r="D52" s="120">
        <v>5991</v>
      </c>
      <c r="E52" s="120">
        <v>4171</v>
      </c>
      <c r="F52" s="120">
        <f t="shared" si="2"/>
        <v>34</v>
      </c>
      <c r="G52" s="120">
        <v>6</v>
      </c>
      <c r="H52" s="120">
        <v>28</v>
      </c>
      <c r="I52" s="120">
        <v>0</v>
      </c>
      <c r="J52" s="123">
        <v>1</v>
      </c>
    </row>
    <row r="53" spans="1:33" x14ac:dyDescent="0.2">
      <c r="A53" s="81" t="s">
        <v>108</v>
      </c>
      <c r="B53" s="122">
        <f t="shared" si="3"/>
        <v>5355</v>
      </c>
      <c r="C53" s="120">
        <f t="shared" si="4"/>
        <v>5328</v>
      </c>
      <c r="D53" s="120">
        <v>3874</v>
      </c>
      <c r="E53" s="120">
        <v>1454</v>
      </c>
      <c r="F53" s="120">
        <f t="shared" si="2"/>
        <v>25</v>
      </c>
      <c r="G53" s="120">
        <v>4</v>
      </c>
      <c r="H53" s="120">
        <v>21</v>
      </c>
      <c r="I53" s="120">
        <v>0</v>
      </c>
      <c r="J53" s="123">
        <v>2</v>
      </c>
    </row>
    <row r="54" spans="1:33" x14ac:dyDescent="0.2">
      <c r="A54" s="81" t="s">
        <v>109</v>
      </c>
      <c r="B54" s="122">
        <f t="shared" si="3"/>
        <v>1076</v>
      </c>
      <c r="C54" s="120">
        <f t="shared" si="4"/>
        <v>1067</v>
      </c>
      <c r="D54" s="120">
        <v>812</v>
      </c>
      <c r="E54" s="120">
        <v>255</v>
      </c>
      <c r="F54" s="120">
        <f t="shared" si="2"/>
        <v>9</v>
      </c>
      <c r="G54" s="120">
        <v>4</v>
      </c>
      <c r="H54" s="120">
        <v>5</v>
      </c>
      <c r="I54" s="120">
        <v>0</v>
      </c>
      <c r="J54" s="123">
        <v>0</v>
      </c>
    </row>
    <row r="55" spans="1:33" x14ac:dyDescent="0.2">
      <c r="A55" s="81" t="s">
        <v>110</v>
      </c>
      <c r="B55" s="122">
        <f t="shared" si="3"/>
        <v>253</v>
      </c>
      <c r="C55" s="120">
        <f t="shared" si="4"/>
        <v>250</v>
      </c>
      <c r="D55" s="120">
        <v>178</v>
      </c>
      <c r="E55" s="120">
        <v>72</v>
      </c>
      <c r="F55" s="120">
        <f t="shared" si="2"/>
        <v>3</v>
      </c>
      <c r="G55" s="120">
        <v>1</v>
      </c>
      <c r="H55" s="120">
        <v>2</v>
      </c>
      <c r="I55" s="120">
        <v>0</v>
      </c>
      <c r="J55" s="123">
        <v>0</v>
      </c>
    </row>
    <row r="56" spans="1:33" x14ac:dyDescent="0.2">
      <c r="A56" s="81" t="s">
        <v>111</v>
      </c>
      <c r="B56" s="122">
        <f t="shared" si="3"/>
        <v>5</v>
      </c>
      <c r="C56" s="120">
        <f t="shared" si="4"/>
        <v>5</v>
      </c>
      <c r="D56" s="120">
        <v>4</v>
      </c>
      <c r="E56" s="120">
        <v>1</v>
      </c>
      <c r="F56" s="120">
        <f t="shared" si="2"/>
        <v>0</v>
      </c>
      <c r="G56" s="120">
        <v>0</v>
      </c>
      <c r="H56" s="120">
        <v>0</v>
      </c>
      <c r="I56" s="120">
        <v>0</v>
      </c>
      <c r="J56" s="123">
        <v>0</v>
      </c>
    </row>
    <row r="57" spans="1:33" x14ac:dyDescent="0.2">
      <c r="A57" s="81" t="s">
        <v>112</v>
      </c>
      <c r="B57" s="122">
        <f t="shared" si="3"/>
        <v>3</v>
      </c>
      <c r="C57" s="120">
        <f t="shared" si="4"/>
        <v>3</v>
      </c>
      <c r="D57" s="120">
        <v>0</v>
      </c>
      <c r="E57" s="120">
        <v>3</v>
      </c>
      <c r="F57" s="120">
        <f t="shared" si="2"/>
        <v>0</v>
      </c>
      <c r="G57" s="120">
        <v>0</v>
      </c>
      <c r="H57" s="120">
        <v>0</v>
      </c>
      <c r="I57" s="120">
        <v>0</v>
      </c>
      <c r="J57" s="123">
        <v>0</v>
      </c>
    </row>
    <row r="58" spans="1:33" ht="13.5" thickBot="1" x14ac:dyDescent="0.25">
      <c r="A58" s="125"/>
      <c r="B58" s="126"/>
      <c r="C58" s="127"/>
      <c r="D58" s="127"/>
      <c r="E58" s="127"/>
      <c r="F58" s="127"/>
      <c r="G58" s="127"/>
      <c r="H58" s="127"/>
      <c r="I58" s="127"/>
      <c r="J58" s="128"/>
    </row>
    <row r="59" spans="1:33" ht="13.5" customHeight="1" thickBot="1" x14ac:dyDescent="0.25">
      <c r="A59" s="129" t="s">
        <v>113</v>
      </c>
      <c r="B59" s="130">
        <f>C59+F59+J59</f>
        <v>862097</v>
      </c>
      <c r="C59" s="131">
        <f>D59+E59</f>
        <v>756224</v>
      </c>
      <c r="D59" s="131">
        <f>SUM(D16:D57)</f>
        <v>288060</v>
      </c>
      <c r="E59" s="131">
        <f>SUM(E16:E58)</f>
        <v>468164</v>
      </c>
      <c r="F59" s="131">
        <f>G59+H59+I59</f>
        <v>19580</v>
      </c>
      <c r="G59" s="132">
        <f>SUM(G16:G58)</f>
        <v>1683</v>
      </c>
      <c r="H59" s="133">
        <f>SUM(H16:H58)</f>
        <v>17897</v>
      </c>
      <c r="I59" s="133">
        <f>SUM(I16:I58)</f>
        <v>0</v>
      </c>
      <c r="J59" s="134">
        <f>SUM(J16:J58)</f>
        <v>86293</v>
      </c>
    </row>
    <row r="60" spans="1:33" ht="13.5" customHeight="1" x14ac:dyDescent="0.2">
      <c r="A60" s="135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33" ht="13.5" customHeight="1" x14ac:dyDescent="0.2">
      <c r="A61" s="135"/>
      <c r="B61" s="124"/>
      <c r="C61" s="124"/>
      <c r="D61" s="124"/>
      <c r="E61" s="124"/>
      <c r="F61" s="124"/>
      <c r="G61" s="124"/>
      <c r="H61" s="124"/>
      <c r="I61" s="124"/>
      <c r="J61" s="124"/>
    </row>
    <row r="62" spans="1:33" ht="60" customHeight="1" x14ac:dyDescent="0.2">
      <c r="A62" s="135"/>
      <c r="B62" s="124"/>
      <c r="C62" s="124"/>
      <c r="D62" s="124"/>
      <c r="E62" s="124"/>
      <c r="F62" s="124"/>
      <c r="G62" s="124"/>
      <c r="H62" s="124"/>
      <c r="I62" s="124"/>
      <c r="J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3" x14ac:dyDescent="0.2">
      <c r="A63" s="135"/>
      <c r="B63" s="124"/>
      <c r="C63" s="124"/>
      <c r="D63" s="124"/>
      <c r="E63" s="124"/>
      <c r="F63" s="124"/>
      <c r="G63" s="124"/>
      <c r="H63" s="124"/>
      <c r="I63" s="124"/>
      <c r="J63" s="124"/>
    </row>
    <row r="65" spans="1:11" x14ac:dyDescent="0.2">
      <c r="D65" s="60"/>
      <c r="E65" s="61"/>
      <c r="F65" s="61"/>
      <c r="G65" s="61"/>
      <c r="H65" s="61"/>
      <c r="I65" s="61"/>
      <c r="J65" s="61"/>
      <c r="K65" s="61"/>
    </row>
    <row r="66" spans="1:11" x14ac:dyDescent="0.2"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D67" s="61"/>
      <c r="E67" s="60"/>
      <c r="F67" s="60"/>
      <c r="G67" s="60"/>
      <c r="H67" s="60"/>
      <c r="I67" s="61"/>
      <c r="J67" s="61"/>
      <c r="K67" s="61"/>
    </row>
    <row r="68" spans="1:11" s="60" customFormat="1" ht="12.75" customHeight="1" x14ac:dyDescent="0.25">
      <c r="A68" s="62"/>
      <c r="B68" s="63"/>
      <c r="C68" s="63"/>
      <c r="D68" s="63"/>
      <c r="J68" s="64"/>
    </row>
    <row r="69" spans="1:11" s="60" customFormat="1" ht="16.5" x14ac:dyDescent="0.25">
      <c r="A69" s="65" t="s">
        <v>131</v>
      </c>
      <c r="B69" s="66"/>
      <c r="C69" s="66"/>
      <c r="D69" s="67"/>
      <c r="E69" s="67"/>
      <c r="F69" s="68"/>
      <c r="G69" s="69"/>
      <c r="H69" s="69"/>
      <c r="I69" s="67"/>
      <c r="J69" s="64"/>
    </row>
    <row r="70" spans="1:11" ht="16.5" x14ac:dyDescent="0.25">
      <c r="A70" s="65" t="s">
        <v>132</v>
      </c>
      <c r="B70" s="114"/>
      <c r="C70" s="114"/>
      <c r="D70" s="114"/>
      <c r="E70" s="116" t="s">
        <v>173</v>
      </c>
      <c r="F70" s="114"/>
      <c r="G70" s="114"/>
      <c r="H70" s="114"/>
      <c r="I70" s="114"/>
    </row>
    <row r="71" spans="1:11" ht="16.5" x14ac:dyDescent="0.25">
      <c r="B71" s="114"/>
      <c r="C71" s="114"/>
      <c r="D71" s="114"/>
      <c r="E71" s="116" t="s">
        <v>170</v>
      </c>
      <c r="F71" s="114"/>
      <c r="G71" s="114"/>
      <c r="H71" s="114"/>
      <c r="I71" s="114"/>
    </row>
    <row r="72" spans="1:11" ht="16.5" x14ac:dyDescent="0.25">
      <c r="B72" s="114"/>
      <c r="C72" s="114"/>
      <c r="D72" s="114"/>
      <c r="E72" s="115" t="str">
        <f>E11</f>
        <v>LUNA IULIE 2008</v>
      </c>
      <c r="F72" s="114"/>
      <c r="G72" s="114"/>
      <c r="H72" s="114"/>
      <c r="I72" s="114"/>
    </row>
    <row r="73" spans="1:11" ht="17.25" thickBot="1" x14ac:dyDescent="0.3">
      <c r="B73" s="114"/>
      <c r="C73" s="114"/>
      <c r="D73" s="114"/>
      <c r="E73" s="114"/>
      <c r="F73" s="114"/>
      <c r="G73" s="114"/>
      <c r="H73" s="114"/>
      <c r="I73" s="114"/>
    </row>
    <row r="74" spans="1:11" s="117" customFormat="1" ht="26.25" customHeight="1" x14ac:dyDescent="0.2">
      <c r="A74" s="283" t="s">
        <v>62</v>
      </c>
      <c r="B74" s="283" t="s">
        <v>63</v>
      </c>
      <c r="C74" s="283" t="s">
        <v>64</v>
      </c>
      <c r="D74" s="285" t="s">
        <v>129</v>
      </c>
      <c r="E74" s="286"/>
      <c r="F74" s="283" t="s">
        <v>68</v>
      </c>
      <c r="G74" s="285" t="s">
        <v>133</v>
      </c>
      <c r="H74" s="289"/>
      <c r="I74" s="286"/>
      <c r="J74" s="283" t="s">
        <v>70</v>
      </c>
    </row>
    <row r="75" spans="1:11" s="26" customFormat="1" x14ac:dyDescent="0.2">
      <c r="A75" s="284"/>
      <c r="B75" s="284"/>
      <c r="C75" s="284"/>
      <c r="D75" s="287"/>
      <c r="E75" s="288"/>
      <c r="F75" s="284"/>
      <c r="G75" s="287"/>
      <c r="H75" s="290"/>
      <c r="I75" s="288"/>
      <c r="J75" s="284"/>
    </row>
    <row r="76" spans="1:11" ht="13.5" thickBot="1" x14ac:dyDescent="0.25">
      <c r="A76" s="284"/>
      <c r="B76" s="284"/>
      <c r="C76" s="284"/>
      <c r="D76" s="287"/>
      <c r="E76" s="288"/>
      <c r="F76" s="284"/>
      <c r="G76" s="291"/>
      <c r="H76" s="294"/>
      <c r="I76" s="292"/>
      <c r="J76" s="284"/>
    </row>
    <row r="77" spans="1:11" x14ac:dyDescent="0.2">
      <c r="A77" s="77" t="s">
        <v>71</v>
      </c>
      <c r="B77" s="136">
        <v>0.04</v>
      </c>
      <c r="C77" s="137">
        <v>0</v>
      </c>
      <c r="D77" s="137">
        <v>0</v>
      </c>
      <c r="E77" s="137">
        <v>0</v>
      </c>
      <c r="F77" s="137">
        <v>0.01</v>
      </c>
      <c r="G77" s="138">
        <v>0.06</v>
      </c>
      <c r="H77" s="138">
        <v>0</v>
      </c>
      <c r="I77" s="139">
        <v>0</v>
      </c>
      <c r="J77" s="140">
        <v>0.37</v>
      </c>
    </row>
    <row r="78" spans="1:11" x14ac:dyDescent="0.2">
      <c r="A78" s="81" t="s">
        <v>72</v>
      </c>
      <c r="B78" s="141">
        <v>0.23</v>
      </c>
      <c r="C78" s="139">
        <v>0.01</v>
      </c>
      <c r="D78" s="139">
        <v>0</v>
      </c>
      <c r="E78" s="139">
        <v>0.02</v>
      </c>
      <c r="F78" s="139">
        <v>0.02</v>
      </c>
      <c r="G78" s="139">
        <v>0</v>
      </c>
      <c r="H78" s="139">
        <v>0.02</v>
      </c>
      <c r="I78" s="139">
        <v>0</v>
      </c>
      <c r="J78" s="142">
        <v>2.17</v>
      </c>
    </row>
    <row r="79" spans="1:11" x14ac:dyDescent="0.2">
      <c r="A79" s="81" t="s">
        <v>73</v>
      </c>
      <c r="B79" s="141">
        <v>0.06</v>
      </c>
      <c r="C79" s="139">
        <v>0.01</v>
      </c>
      <c r="D79" s="139">
        <v>0</v>
      </c>
      <c r="E79" s="139">
        <v>0.01</v>
      </c>
      <c r="F79" s="139">
        <v>0.02</v>
      </c>
      <c r="G79" s="139">
        <v>0</v>
      </c>
      <c r="H79" s="139">
        <v>0.02</v>
      </c>
      <c r="I79" s="139">
        <v>0</v>
      </c>
      <c r="J79" s="142">
        <v>0.48</v>
      </c>
    </row>
    <row r="80" spans="1:11" x14ac:dyDescent="0.2">
      <c r="A80" s="81" t="s">
        <v>74</v>
      </c>
      <c r="B80" s="141">
        <v>0.11</v>
      </c>
      <c r="C80" s="139">
        <v>0.06</v>
      </c>
      <c r="D80" s="139">
        <v>0</v>
      </c>
      <c r="E80" s="139">
        <v>0.1</v>
      </c>
      <c r="F80" s="139">
        <v>0.24</v>
      </c>
      <c r="G80" s="139">
        <v>0</v>
      </c>
      <c r="H80" s="139">
        <v>0.26</v>
      </c>
      <c r="I80" s="139">
        <v>0</v>
      </c>
      <c r="J80" s="142">
        <v>0.55000000000000004</v>
      </c>
    </row>
    <row r="81" spans="1:10" x14ac:dyDescent="0.2">
      <c r="A81" s="81" t="s">
        <v>75</v>
      </c>
      <c r="B81" s="141">
        <v>0.28999999999999998</v>
      </c>
      <c r="C81" s="139">
        <v>7.0000000000000007E-2</v>
      </c>
      <c r="D81" s="139">
        <v>0</v>
      </c>
      <c r="E81" s="139">
        <v>0.11</v>
      </c>
      <c r="F81" s="139">
        <v>0.97</v>
      </c>
      <c r="G81" s="139">
        <v>0.3</v>
      </c>
      <c r="H81" s="139">
        <v>1.03</v>
      </c>
      <c r="I81" s="139">
        <v>0</v>
      </c>
      <c r="J81" s="142">
        <v>2.0499999999999998</v>
      </c>
    </row>
    <row r="82" spans="1:10" x14ac:dyDescent="0.2">
      <c r="A82" s="81" t="s">
        <v>76</v>
      </c>
      <c r="B82" s="141">
        <v>0.24</v>
      </c>
      <c r="C82" s="139">
        <v>0.03</v>
      </c>
      <c r="D82" s="139">
        <v>0</v>
      </c>
      <c r="E82" s="139">
        <v>0.05</v>
      </c>
      <c r="F82" s="139">
        <v>0.28000000000000003</v>
      </c>
      <c r="G82" s="139">
        <v>1.54</v>
      </c>
      <c r="H82" s="139">
        <v>0.16</v>
      </c>
      <c r="I82" s="139">
        <v>0</v>
      </c>
      <c r="J82" s="142">
        <v>2.0699999999999998</v>
      </c>
    </row>
    <row r="83" spans="1:10" x14ac:dyDescent="0.2">
      <c r="A83" s="81" t="s">
        <v>77</v>
      </c>
      <c r="B83" s="141">
        <v>0.43</v>
      </c>
      <c r="C83" s="139">
        <v>0.04</v>
      </c>
      <c r="D83" s="139">
        <v>0</v>
      </c>
      <c r="E83" s="139">
        <v>0.06</v>
      </c>
      <c r="F83" s="139">
        <v>0.08</v>
      </c>
      <c r="G83" s="139">
        <v>0.12</v>
      </c>
      <c r="H83" s="139">
        <v>7.0000000000000007E-2</v>
      </c>
      <c r="I83" s="139">
        <v>0</v>
      </c>
      <c r="J83" s="142">
        <v>3.93</v>
      </c>
    </row>
    <row r="84" spans="1:10" x14ac:dyDescent="0.2">
      <c r="A84" s="81" t="s">
        <v>78</v>
      </c>
      <c r="B84" s="141">
        <v>0.66</v>
      </c>
      <c r="C84" s="139">
        <v>7.0000000000000007E-2</v>
      </c>
      <c r="D84" s="139">
        <v>0</v>
      </c>
      <c r="E84" s="139">
        <v>0.11</v>
      </c>
      <c r="F84" s="139">
        <v>0.12</v>
      </c>
      <c r="G84" s="139">
        <v>0.12</v>
      </c>
      <c r="H84" s="139">
        <v>0.12</v>
      </c>
      <c r="I84" s="139">
        <v>0</v>
      </c>
      <c r="J84" s="142">
        <v>5.98</v>
      </c>
    </row>
    <row r="85" spans="1:10" x14ac:dyDescent="0.2">
      <c r="A85" s="81" t="s">
        <v>79</v>
      </c>
      <c r="B85" s="141">
        <v>0.41</v>
      </c>
      <c r="C85" s="139">
        <v>0.06</v>
      </c>
      <c r="D85" s="139">
        <v>0</v>
      </c>
      <c r="E85" s="139">
        <v>0.09</v>
      </c>
      <c r="F85" s="139">
        <v>0.16</v>
      </c>
      <c r="G85" s="139">
        <v>0.12</v>
      </c>
      <c r="H85" s="139">
        <v>0.16</v>
      </c>
      <c r="I85" s="139">
        <v>0</v>
      </c>
      <c r="J85" s="142">
        <v>3.53</v>
      </c>
    </row>
    <row r="86" spans="1:10" x14ac:dyDescent="0.2">
      <c r="A86" s="81" t="s">
        <v>80</v>
      </c>
      <c r="B86" s="141">
        <v>1.27</v>
      </c>
      <c r="C86" s="139">
        <v>0.6</v>
      </c>
      <c r="D86" s="139">
        <v>0</v>
      </c>
      <c r="E86" s="139">
        <v>0.98</v>
      </c>
      <c r="F86" s="139">
        <v>0.7</v>
      </c>
      <c r="G86" s="139">
        <v>0.24</v>
      </c>
      <c r="H86" s="139">
        <v>0.74</v>
      </c>
      <c r="I86" s="139">
        <v>0</v>
      </c>
      <c r="J86" s="142">
        <v>7.25</v>
      </c>
    </row>
    <row r="87" spans="1:10" x14ac:dyDescent="0.2">
      <c r="A87" s="81" t="s">
        <v>81</v>
      </c>
      <c r="B87" s="141">
        <v>0.64</v>
      </c>
      <c r="C87" s="139">
        <v>0.13</v>
      </c>
      <c r="D87" s="139">
        <v>0</v>
      </c>
      <c r="E87" s="139">
        <v>0.2</v>
      </c>
      <c r="F87" s="139">
        <v>0.22</v>
      </c>
      <c r="G87" s="139">
        <v>0.36</v>
      </c>
      <c r="H87" s="139">
        <v>0.21</v>
      </c>
      <c r="I87" s="139">
        <v>0</v>
      </c>
      <c r="J87" s="142">
        <v>5.19</v>
      </c>
    </row>
    <row r="88" spans="1:10" x14ac:dyDescent="0.2">
      <c r="A88" s="81" t="s">
        <v>82</v>
      </c>
      <c r="B88" s="141">
        <v>0.66</v>
      </c>
      <c r="C88" s="139">
        <v>0.23</v>
      </c>
      <c r="D88" s="139">
        <v>0</v>
      </c>
      <c r="E88" s="139">
        <v>0.38</v>
      </c>
      <c r="F88" s="139">
        <v>0.51</v>
      </c>
      <c r="G88" s="139">
        <v>0.48</v>
      </c>
      <c r="H88" s="139">
        <v>0.51</v>
      </c>
      <c r="I88" s="139">
        <v>0</v>
      </c>
      <c r="J88" s="142">
        <v>4.4000000000000004</v>
      </c>
    </row>
    <row r="89" spans="1:10" x14ac:dyDescent="0.2">
      <c r="A89" s="81" t="s">
        <v>83</v>
      </c>
      <c r="B89" s="141">
        <v>0.59</v>
      </c>
      <c r="C89" s="139">
        <v>0.17</v>
      </c>
      <c r="D89" s="139">
        <v>0</v>
      </c>
      <c r="E89" s="139">
        <v>0.28000000000000003</v>
      </c>
      <c r="F89" s="139">
        <v>0.43</v>
      </c>
      <c r="G89" s="139">
        <v>0.48</v>
      </c>
      <c r="H89" s="139">
        <v>0.43</v>
      </c>
      <c r="I89" s="139">
        <v>0</v>
      </c>
      <c r="J89" s="142">
        <v>4.24</v>
      </c>
    </row>
    <row r="90" spans="1:10" x14ac:dyDescent="0.2">
      <c r="A90" s="81" t="s">
        <v>84</v>
      </c>
      <c r="B90" s="141">
        <v>2.8</v>
      </c>
      <c r="C90" s="139">
        <v>2.29</v>
      </c>
      <c r="D90" s="139">
        <v>0.01</v>
      </c>
      <c r="E90" s="139">
        <v>3.69</v>
      </c>
      <c r="F90" s="139">
        <v>2.0099999999999998</v>
      </c>
      <c r="G90" s="139">
        <v>0.53</v>
      </c>
      <c r="H90" s="139">
        <v>2.15</v>
      </c>
      <c r="I90" s="139">
        <v>0</v>
      </c>
      <c r="J90" s="142">
        <v>7.42</v>
      </c>
    </row>
    <row r="91" spans="1:10" x14ac:dyDescent="0.2">
      <c r="A91" s="81" t="s">
        <v>85</v>
      </c>
      <c r="B91" s="141">
        <v>2.89</v>
      </c>
      <c r="C91" s="139">
        <v>1.56</v>
      </c>
      <c r="D91" s="139">
        <v>0.02</v>
      </c>
      <c r="E91" s="139">
        <v>2.5099999999999998</v>
      </c>
      <c r="F91" s="139">
        <v>28.67</v>
      </c>
      <c r="G91" s="139">
        <v>7.96</v>
      </c>
      <c r="H91" s="139">
        <v>30.62</v>
      </c>
      <c r="I91" s="139">
        <v>0</v>
      </c>
      <c r="J91" s="142">
        <v>8.7200000000000006</v>
      </c>
    </row>
    <row r="92" spans="1:10" x14ac:dyDescent="0.2">
      <c r="A92" s="81" t="s">
        <v>86</v>
      </c>
      <c r="B92" s="141">
        <v>1.65</v>
      </c>
      <c r="C92" s="139">
        <v>0.72</v>
      </c>
      <c r="D92" s="139">
        <v>0.09</v>
      </c>
      <c r="E92" s="139">
        <v>1.1100000000000001</v>
      </c>
      <c r="F92" s="139">
        <v>8.08</v>
      </c>
      <c r="G92" s="139">
        <v>65.540000000000006</v>
      </c>
      <c r="H92" s="139">
        <v>2.68</v>
      </c>
      <c r="I92" s="139">
        <v>0</v>
      </c>
      <c r="J92" s="142">
        <v>8.36</v>
      </c>
    </row>
    <row r="93" spans="1:10" x14ac:dyDescent="0.2">
      <c r="A93" s="81" t="s">
        <v>87</v>
      </c>
      <c r="B93" s="141">
        <v>2.36</v>
      </c>
      <c r="C93" s="139">
        <v>1.65</v>
      </c>
      <c r="D93" s="139">
        <v>0.1</v>
      </c>
      <c r="E93" s="139">
        <v>2.6</v>
      </c>
      <c r="F93" s="139">
        <v>1.99</v>
      </c>
      <c r="G93" s="139">
        <v>0.83</v>
      </c>
      <c r="H93" s="139">
        <v>2.1</v>
      </c>
      <c r="I93" s="139">
        <v>0</v>
      </c>
      <c r="J93" s="142">
        <v>8.64</v>
      </c>
    </row>
    <row r="94" spans="1:10" x14ac:dyDescent="0.2">
      <c r="A94" s="81" t="s">
        <v>88</v>
      </c>
      <c r="B94" s="141">
        <v>2.76</v>
      </c>
      <c r="C94" s="139">
        <v>2.21</v>
      </c>
      <c r="D94" s="139">
        <v>0.08</v>
      </c>
      <c r="E94" s="139">
        <v>3.52</v>
      </c>
      <c r="F94" s="139">
        <v>2.4300000000000002</v>
      </c>
      <c r="G94" s="139">
        <v>0.71</v>
      </c>
      <c r="H94" s="139">
        <v>2.59</v>
      </c>
      <c r="I94" s="139">
        <v>0</v>
      </c>
      <c r="J94" s="142">
        <v>7.67</v>
      </c>
    </row>
    <row r="95" spans="1:10" x14ac:dyDescent="0.2">
      <c r="A95" s="81" t="s">
        <v>89</v>
      </c>
      <c r="B95" s="141">
        <v>2.92</v>
      </c>
      <c r="C95" s="139">
        <v>2.44</v>
      </c>
      <c r="D95" s="139">
        <v>0.2</v>
      </c>
      <c r="E95" s="139">
        <v>3.82</v>
      </c>
      <c r="F95" s="139">
        <v>2.4700000000000002</v>
      </c>
      <c r="G95" s="139">
        <v>1.19</v>
      </c>
      <c r="H95" s="139">
        <v>2.59</v>
      </c>
      <c r="I95" s="139">
        <v>0</v>
      </c>
      <c r="J95" s="142">
        <v>7.21</v>
      </c>
    </row>
    <row r="96" spans="1:10" x14ac:dyDescent="0.2">
      <c r="A96" s="81" t="s">
        <v>90</v>
      </c>
      <c r="B96" s="141">
        <v>2.5299999999999998</v>
      </c>
      <c r="C96" s="139">
        <v>2.2400000000000002</v>
      </c>
      <c r="D96" s="139">
        <v>0.09</v>
      </c>
      <c r="E96" s="139">
        <v>3.56</v>
      </c>
      <c r="F96" s="139">
        <v>2.5499999999999998</v>
      </c>
      <c r="G96" s="139">
        <v>0.95</v>
      </c>
      <c r="H96" s="139">
        <v>2.7</v>
      </c>
      <c r="I96" s="139">
        <v>0</v>
      </c>
      <c r="J96" s="142">
        <v>5.08</v>
      </c>
    </row>
    <row r="97" spans="1:10" x14ac:dyDescent="0.2">
      <c r="A97" s="81" t="s">
        <v>91</v>
      </c>
      <c r="B97" s="141">
        <v>2.66</v>
      </c>
      <c r="C97" s="139">
        <v>2.65</v>
      </c>
      <c r="D97" s="139">
        <v>0.02</v>
      </c>
      <c r="E97" s="139">
        <v>4.26</v>
      </c>
      <c r="F97" s="139">
        <v>2.5299999999999998</v>
      </c>
      <c r="G97" s="139">
        <v>1.1299999999999999</v>
      </c>
      <c r="H97" s="139">
        <v>2.66</v>
      </c>
      <c r="I97" s="139">
        <v>0</v>
      </c>
      <c r="J97" s="142">
        <v>2.84</v>
      </c>
    </row>
    <row r="98" spans="1:10" x14ac:dyDescent="0.2">
      <c r="A98" s="81" t="s">
        <v>92</v>
      </c>
      <c r="B98" s="141">
        <v>2.42</v>
      </c>
      <c r="C98" s="139">
        <v>2.57</v>
      </c>
      <c r="D98" s="139">
        <v>0.09</v>
      </c>
      <c r="E98" s="139">
        <v>4.09</v>
      </c>
      <c r="F98" s="139">
        <v>2.67</v>
      </c>
      <c r="G98" s="139">
        <v>0.77</v>
      </c>
      <c r="H98" s="139">
        <v>2.84</v>
      </c>
      <c r="I98" s="139">
        <v>0</v>
      </c>
      <c r="J98" s="142">
        <v>1.04</v>
      </c>
    </row>
    <row r="99" spans="1:10" x14ac:dyDescent="0.2">
      <c r="A99" s="81" t="s">
        <v>93</v>
      </c>
      <c r="B99" s="141">
        <v>2.37</v>
      </c>
      <c r="C99" s="139">
        <v>2.58</v>
      </c>
      <c r="D99" s="139">
        <v>0.09</v>
      </c>
      <c r="E99" s="139">
        <v>4.1100000000000003</v>
      </c>
      <c r="F99" s="139">
        <v>2.97</v>
      </c>
      <c r="G99" s="139">
        <v>0.53</v>
      </c>
      <c r="H99" s="139">
        <v>3.2</v>
      </c>
      <c r="I99" s="139">
        <v>0</v>
      </c>
      <c r="J99" s="142">
        <v>0.43</v>
      </c>
    </row>
    <row r="100" spans="1:10" x14ac:dyDescent="0.2">
      <c r="A100" s="81" t="s">
        <v>94</v>
      </c>
      <c r="B100" s="141">
        <v>2.11</v>
      </c>
      <c r="C100" s="139">
        <v>2.31</v>
      </c>
      <c r="D100" s="139">
        <v>0.05</v>
      </c>
      <c r="E100" s="139">
        <v>3.71</v>
      </c>
      <c r="F100" s="139">
        <v>2.92</v>
      </c>
      <c r="G100" s="139">
        <v>1.07</v>
      </c>
      <c r="H100" s="139">
        <v>3.1</v>
      </c>
      <c r="I100" s="139">
        <v>0</v>
      </c>
      <c r="J100" s="142">
        <v>0.13</v>
      </c>
    </row>
    <row r="101" spans="1:10" x14ac:dyDescent="0.2">
      <c r="A101" s="81" t="s">
        <v>95</v>
      </c>
      <c r="B101" s="141">
        <v>2.5499999999999998</v>
      </c>
      <c r="C101" s="139">
        <v>2.82</v>
      </c>
      <c r="D101" s="139">
        <v>0.08</v>
      </c>
      <c r="E101" s="139">
        <v>4.51</v>
      </c>
      <c r="F101" s="139">
        <v>3.02</v>
      </c>
      <c r="G101" s="139">
        <v>1.1299999999999999</v>
      </c>
      <c r="H101" s="139">
        <v>3.2</v>
      </c>
      <c r="I101" s="139">
        <v>0</v>
      </c>
      <c r="J101" s="142">
        <v>0.06</v>
      </c>
    </row>
    <row r="102" spans="1:10" x14ac:dyDescent="0.2">
      <c r="A102" s="81" t="s">
        <v>96</v>
      </c>
      <c r="B102" s="141">
        <v>3.1</v>
      </c>
      <c r="C102" s="139">
        <v>3.43</v>
      </c>
      <c r="D102" s="139">
        <v>0.31</v>
      </c>
      <c r="E102" s="139">
        <v>5.35</v>
      </c>
      <c r="F102" s="139">
        <v>3.81</v>
      </c>
      <c r="G102" s="139">
        <v>0.77</v>
      </c>
      <c r="H102" s="139">
        <v>4.0999999999999996</v>
      </c>
      <c r="I102" s="139">
        <v>0</v>
      </c>
      <c r="J102" s="142">
        <v>0.05</v>
      </c>
    </row>
    <row r="103" spans="1:10" x14ac:dyDescent="0.2">
      <c r="A103" s="81" t="s">
        <v>97</v>
      </c>
      <c r="B103" s="141">
        <v>3.69</v>
      </c>
      <c r="C103" s="139">
        <v>4.12</v>
      </c>
      <c r="D103" s="139">
        <v>1.1100000000000001</v>
      </c>
      <c r="E103" s="139">
        <v>5.97</v>
      </c>
      <c r="F103" s="139">
        <v>3.21</v>
      </c>
      <c r="G103" s="139">
        <v>0.83</v>
      </c>
      <c r="H103" s="139">
        <v>3.43</v>
      </c>
      <c r="I103" s="139">
        <v>0</v>
      </c>
      <c r="J103" s="142">
        <v>0.04</v>
      </c>
    </row>
    <row r="104" spans="1:10" x14ac:dyDescent="0.2">
      <c r="A104" s="81" t="s">
        <v>98</v>
      </c>
      <c r="B104" s="141">
        <v>3.8</v>
      </c>
      <c r="C104" s="139">
        <v>4.24</v>
      </c>
      <c r="D104" s="139">
        <v>3.78</v>
      </c>
      <c r="E104" s="139">
        <v>4.5199999999999996</v>
      </c>
      <c r="F104" s="139">
        <v>3.43</v>
      </c>
      <c r="G104" s="139">
        <v>0.65</v>
      </c>
      <c r="H104" s="139">
        <v>3.69</v>
      </c>
      <c r="I104" s="139">
        <v>0</v>
      </c>
      <c r="J104" s="142">
        <v>0.03</v>
      </c>
    </row>
    <row r="105" spans="1:10" x14ac:dyDescent="0.2">
      <c r="A105" s="81" t="s">
        <v>99</v>
      </c>
      <c r="B105" s="141">
        <v>6.55</v>
      </c>
      <c r="C105" s="139">
        <v>7.28</v>
      </c>
      <c r="D105" s="139">
        <v>12.02</v>
      </c>
      <c r="E105" s="139">
        <v>4.37</v>
      </c>
      <c r="F105" s="139">
        <v>7.06</v>
      </c>
      <c r="G105" s="139">
        <v>0.36</v>
      </c>
      <c r="H105" s="139">
        <v>7.69</v>
      </c>
      <c r="I105" s="139">
        <v>0</v>
      </c>
      <c r="J105" s="142">
        <v>0.02</v>
      </c>
    </row>
    <row r="106" spans="1:10" x14ac:dyDescent="0.2">
      <c r="A106" s="81" t="s">
        <v>100</v>
      </c>
      <c r="B106" s="141">
        <v>4.43</v>
      </c>
      <c r="C106" s="139">
        <v>4.9000000000000004</v>
      </c>
      <c r="D106" s="139">
        <v>5.25</v>
      </c>
      <c r="E106" s="139">
        <v>4.6900000000000004</v>
      </c>
      <c r="F106" s="139">
        <v>5.69</v>
      </c>
      <c r="G106" s="139">
        <v>0.65</v>
      </c>
      <c r="H106" s="139">
        <v>6.17</v>
      </c>
      <c r="I106" s="139">
        <v>0</v>
      </c>
      <c r="J106" s="142">
        <v>0.01</v>
      </c>
    </row>
    <row r="107" spans="1:10" x14ac:dyDescent="0.2">
      <c r="A107" s="81" t="s">
        <v>101</v>
      </c>
      <c r="B107" s="141">
        <v>3.52</v>
      </c>
      <c r="C107" s="139">
        <v>3.95</v>
      </c>
      <c r="D107" s="139">
        <v>1.24</v>
      </c>
      <c r="E107" s="139">
        <v>5.61</v>
      </c>
      <c r="F107" s="139">
        <v>2.38</v>
      </c>
      <c r="G107" s="139">
        <v>1.25</v>
      </c>
      <c r="H107" s="139">
        <v>2.4900000000000002</v>
      </c>
      <c r="I107" s="139">
        <v>0</v>
      </c>
      <c r="J107" s="142">
        <v>0</v>
      </c>
    </row>
    <row r="108" spans="1:10" x14ac:dyDescent="0.2">
      <c r="A108" s="81" t="s">
        <v>102</v>
      </c>
      <c r="B108" s="141">
        <v>3.22</v>
      </c>
      <c r="C108" s="139">
        <v>3.63</v>
      </c>
      <c r="D108" s="139">
        <v>0.87</v>
      </c>
      <c r="E108" s="139">
        <v>5.33</v>
      </c>
      <c r="F108" s="139">
        <v>1.59</v>
      </c>
      <c r="G108" s="139">
        <v>1.54</v>
      </c>
      <c r="H108" s="139">
        <v>1.59</v>
      </c>
      <c r="I108" s="139">
        <v>0</v>
      </c>
      <c r="J108" s="142">
        <v>0</v>
      </c>
    </row>
    <row r="109" spans="1:10" x14ac:dyDescent="0.2">
      <c r="A109" s="81" t="s">
        <v>103</v>
      </c>
      <c r="B109" s="141">
        <v>8.02</v>
      </c>
      <c r="C109" s="139">
        <v>9.09</v>
      </c>
      <c r="D109" s="139">
        <v>16.45</v>
      </c>
      <c r="E109" s="139">
        <v>4.55</v>
      </c>
      <c r="F109" s="139">
        <v>2.04</v>
      </c>
      <c r="G109" s="139">
        <v>1.78</v>
      </c>
      <c r="H109" s="139">
        <v>2.06</v>
      </c>
      <c r="I109" s="139">
        <v>0</v>
      </c>
      <c r="J109" s="142">
        <v>0.02</v>
      </c>
    </row>
    <row r="110" spans="1:10" x14ac:dyDescent="0.2">
      <c r="A110" s="81" t="s">
        <v>104</v>
      </c>
      <c r="B110" s="141">
        <v>16.23</v>
      </c>
      <c r="C110" s="139">
        <v>18.43</v>
      </c>
      <c r="D110" s="139">
        <v>36.450000000000003</v>
      </c>
      <c r="E110" s="139">
        <v>7.34</v>
      </c>
      <c r="F110" s="139">
        <v>2.96</v>
      </c>
      <c r="G110" s="139">
        <v>3.8</v>
      </c>
      <c r="H110" s="139">
        <v>2.88</v>
      </c>
      <c r="I110" s="139">
        <v>0</v>
      </c>
      <c r="J110" s="142">
        <v>0.02</v>
      </c>
    </row>
    <row r="111" spans="1:10" x14ac:dyDescent="0.2">
      <c r="A111" s="81" t="s">
        <v>105</v>
      </c>
      <c r="B111" s="141">
        <v>6.77</v>
      </c>
      <c r="C111" s="139">
        <v>7.69</v>
      </c>
      <c r="D111" s="139">
        <v>12.79</v>
      </c>
      <c r="E111" s="139">
        <v>4.54</v>
      </c>
      <c r="F111" s="139">
        <v>1.19</v>
      </c>
      <c r="G111" s="139">
        <v>1.07</v>
      </c>
      <c r="H111" s="139">
        <v>1.21</v>
      </c>
      <c r="I111" s="139">
        <v>0</v>
      </c>
      <c r="J111" s="142">
        <v>0.01</v>
      </c>
    </row>
    <row r="112" spans="1:10" x14ac:dyDescent="0.2">
      <c r="A112" s="81" t="s">
        <v>106</v>
      </c>
      <c r="B112" s="141">
        <v>3.09</v>
      </c>
      <c r="C112" s="139">
        <v>3.52</v>
      </c>
      <c r="D112" s="139">
        <v>5.0199999999999996</v>
      </c>
      <c r="E112" s="139">
        <v>2.6</v>
      </c>
      <c r="F112" s="139">
        <v>0.2</v>
      </c>
      <c r="G112" s="139">
        <v>0.24</v>
      </c>
      <c r="H112" s="139">
        <v>0.2</v>
      </c>
      <c r="I112" s="139">
        <v>0</v>
      </c>
      <c r="J112" s="142">
        <v>0</v>
      </c>
    </row>
    <row r="113" spans="1:11" x14ac:dyDescent="0.2">
      <c r="A113" s="81" t="s">
        <v>107</v>
      </c>
      <c r="B113" s="141">
        <v>1.18</v>
      </c>
      <c r="C113" s="139">
        <v>1.34</v>
      </c>
      <c r="D113" s="139">
        <v>2.08</v>
      </c>
      <c r="E113" s="139">
        <v>0.89</v>
      </c>
      <c r="F113" s="139">
        <v>0.17</v>
      </c>
      <c r="G113" s="139">
        <v>0.36</v>
      </c>
      <c r="H113" s="139">
        <v>0.16</v>
      </c>
      <c r="I113" s="139">
        <v>0</v>
      </c>
      <c r="J113" s="142">
        <v>0</v>
      </c>
    </row>
    <row r="114" spans="1:11" x14ac:dyDescent="0.2">
      <c r="A114" s="81" t="s">
        <v>108</v>
      </c>
      <c r="B114" s="141">
        <v>0.62</v>
      </c>
      <c r="C114" s="139">
        <v>0.7</v>
      </c>
      <c r="D114" s="139">
        <v>1.34</v>
      </c>
      <c r="E114" s="139">
        <v>0.31</v>
      </c>
      <c r="F114" s="139">
        <v>0.13</v>
      </c>
      <c r="G114" s="139">
        <v>0.24</v>
      </c>
      <c r="H114" s="139">
        <v>0.12</v>
      </c>
      <c r="I114" s="139">
        <v>0</v>
      </c>
      <c r="J114" s="142">
        <v>0</v>
      </c>
    </row>
    <row r="115" spans="1:11" x14ac:dyDescent="0.2">
      <c r="A115" s="81" t="s">
        <v>109</v>
      </c>
      <c r="B115" s="141">
        <v>0.12</v>
      </c>
      <c r="C115" s="139">
        <v>0.14000000000000001</v>
      </c>
      <c r="D115" s="139">
        <v>0.28000000000000003</v>
      </c>
      <c r="E115" s="139">
        <v>0.05</v>
      </c>
      <c r="F115" s="139">
        <v>0.05</v>
      </c>
      <c r="G115" s="139">
        <v>0.24</v>
      </c>
      <c r="H115" s="139">
        <v>0.03</v>
      </c>
      <c r="I115" s="139">
        <v>0</v>
      </c>
      <c r="J115" s="142">
        <v>0</v>
      </c>
    </row>
    <row r="116" spans="1:11" x14ac:dyDescent="0.2">
      <c r="A116" s="81" t="s">
        <v>110</v>
      </c>
      <c r="B116" s="141">
        <v>0.03</v>
      </c>
      <c r="C116" s="139">
        <v>0.03</v>
      </c>
      <c r="D116" s="139">
        <v>0.06</v>
      </c>
      <c r="E116" s="139">
        <v>0.02</v>
      </c>
      <c r="F116" s="139">
        <v>0.02</v>
      </c>
      <c r="G116" s="139">
        <v>0.06</v>
      </c>
      <c r="H116" s="139">
        <v>0.01</v>
      </c>
      <c r="I116" s="139">
        <v>0</v>
      </c>
      <c r="J116" s="142">
        <v>0</v>
      </c>
    </row>
    <row r="117" spans="1:11" x14ac:dyDescent="0.2">
      <c r="A117" s="81" t="s">
        <v>111</v>
      </c>
      <c r="B117" s="141">
        <v>0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42">
        <v>0</v>
      </c>
    </row>
    <row r="118" spans="1:11" x14ac:dyDescent="0.2">
      <c r="A118" s="81" t="s">
        <v>112</v>
      </c>
      <c r="B118" s="141">
        <v>0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42">
        <v>0</v>
      </c>
    </row>
    <row r="119" spans="1:11" ht="13.5" thickBot="1" x14ac:dyDescent="0.25">
      <c r="A119" s="125"/>
      <c r="B119" s="143"/>
      <c r="C119" s="144"/>
      <c r="D119" s="144"/>
      <c r="E119" s="144"/>
      <c r="F119" s="144"/>
      <c r="G119" s="144"/>
      <c r="H119" s="144"/>
      <c r="I119" s="144"/>
      <c r="J119" s="145"/>
    </row>
    <row r="120" spans="1:11" ht="13.5" thickBot="1" x14ac:dyDescent="0.25">
      <c r="A120" s="129" t="s">
        <v>113</v>
      </c>
      <c r="B120" s="146">
        <v>100</v>
      </c>
      <c r="C120" s="147">
        <v>100</v>
      </c>
      <c r="D120" s="147">
        <v>100</v>
      </c>
      <c r="E120" s="147">
        <v>100</v>
      </c>
      <c r="F120" s="147">
        <v>100</v>
      </c>
      <c r="G120" s="147">
        <v>100</v>
      </c>
      <c r="H120" s="147">
        <v>100</v>
      </c>
      <c r="I120" s="147">
        <v>0</v>
      </c>
      <c r="J120" s="148">
        <v>100</v>
      </c>
    </row>
    <row r="123" spans="1:11" ht="72.75" customHeight="1" x14ac:dyDescent="0.2"/>
    <row r="126" spans="1:11" x14ac:dyDescent="0.2">
      <c r="D126" s="60"/>
      <c r="E126" s="61"/>
      <c r="F126" s="61"/>
      <c r="G126" s="61"/>
      <c r="H126" s="61"/>
      <c r="I126" s="61"/>
      <c r="J126" s="61"/>
      <c r="K126" s="61"/>
    </row>
    <row r="127" spans="1:11" x14ac:dyDescent="0.2">
      <c r="D127" s="61"/>
      <c r="E127" s="61"/>
      <c r="F127" s="61"/>
      <c r="G127" s="61"/>
      <c r="H127" s="61"/>
      <c r="I127" s="61"/>
      <c r="J127" s="61"/>
      <c r="K127" s="61"/>
    </row>
    <row r="128" spans="1:11" x14ac:dyDescent="0.2">
      <c r="D128" s="61"/>
      <c r="E128" s="60"/>
      <c r="F128" s="60"/>
      <c r="G128" s="60"/>
      <c r="H128" s="60"/>
      <c r="I128" s="61"/>
      <c r="J128" s="61"/>
      <c r="K128" s="61"/>
    </row>
    <row r="129" spans="1:10" s="60" customFormat="1" ht="12.75" customHeight="1" x14ac:dyDescent="0.25">
      <c r="A129" s="62"/>
      <c r="B129" s="63"/>
      <c r="C129" s="63"/>
      <c r="D129" s="63"/>
      <c r="J129" s="64"/>
    </row>
    <row r="130" spans="1:10" s="60" customFormat="1" ht="16.5" x14ac:dyDescent="0.25">
      <c r="A130" s="65" t="s">
        <v>134</v>
      </c>
      <c r="B130" s="66"/>
      <c r="C130" s="66"/>
      <c r="D130" s="67"/>
      <c r="E130" s="67"/>
      <c r="F130" s="68"/>
      <c r="G130" s="69"/>
      <c r="H130" s="69"/>
      <c r="I130" s="67"/>
      <c r="J130" s="64"/>
    </row>
    <row r="131" spans="1:10" s="60" customFormat="1" ht="16.5" x14ac:dyDescent="0.25">
      <c r="A131" s="65" t="s">
        <v>135</v>
      </c>
      <c r="B131" s="66"/>
      <c r="C131" s="66"/>
      <c r="D131" s="67"/>
      <c r="E131" s="67"/>
      <c r="F131" s="68"/>
      <c r="G131" s="69"/>
      <c r="H131" s="69"/>
      <c r="I131" s="67"/>
      <c r="J131" s="64"/>
    </row>
    <row r="132" spans="1:10" s="60" customFormat="1" ht="16.5" x14ac:dyDescent="0.25">
      <c r="A132" s="65"/>
      <c r="B132" s="66"/>
      <c r="C132" s="66"/>
      <c r="D132" s="67"/>
      <c r="E132" s="67"/>
      <c r="F132" s="68"/>
      <c r="G132" s="69"/>
      <c r="H132" s="69"/>
      <c r="I132" s="67"/>
      <c r="J132" s="64"/>
    </row>
    <row r="133" spans="1:10" s="60" customFormat="1" ht="16.5" x14ac:dyDescent="0.25">
      <c r="A133" s="65"/>
      <c r="B133" s="66"/>
      <c r="C133" s="66"/>
      <c r="D133" s="67"/>
      <c r="E133" s="67"/>
      <c r="F133" s="68"/>
      <c r="G133" s="69"/>
      <c r="H133" s="69"/>
      <c r="I133" s="67"/>
      <c r="J133" s="64"/>
    </row>
    <row r="134" spans="1:10" ht="16.5" x14ac:dyDescent="0.25">
      <c r="B134" s="114"/>
      <c r="C134" s="114"/>
      <c r="D134" s="114"/>
      <c r="E134" s="115" t="s">
        <v>166</v>
      </c>
      <c r="F134" s="114"/>
      <c r="G134" s="114"/>
      <c r="H134" s="114"/>
      <c r="I134" s="114"/>
    </row>
    <row r="135" spans="1:10" ht="16.5" x14ac:dyDescent="0.25">
      <c r="B135" s="114"/>
      <c r="C135" s="114"/>
      <c r="D135" s="114"/>
      <c r="E135" s="116" t="s">
        <v>170</v>
      </c>
      <c r="F135" s="114"/>
      <c r="G135" s="114"/>
      <c r="H135" s="114"/>
      <c r="I135" s="114"/>
    </row>
    <row r="136" spans="1:10" ht="16.5" x14ac:dyDescent="0.25">
      <c r="B136" s="114"/>
      <c r="C136" s="114"/>
      <c r="D136" s="114"/>
      <c r="E136" s="115" t="str">
        <f>E11</f>
        <v>LUNA IULIE 2008</v>
      </c>
      <c r="F136" s="114"/>
      <c r="G136" s="114"/>
      <c r="H136" s="114"/>
      <c r="I136" s="114"/>
    </row>
    <row r="137" spans="1:10" s="26" customFormat="1" ht="13.5" thickBot="1" x14ac:dyDescent="0.25"/>
    <row r="138" spans="1:10" s="117" customFormat="1" ht="26.25" customHeight="1" x14ac:dyDescent="0.2">
      <c r="A138" s="283" t="s">
        <v>62</v>
      </c>
      <c r="B138" s="283" t="s">
        <v>63</v>
      </c>
      <c r="C138" s="283" t="s">
        <v>64</v>
      </c>
      <c r="D138" s="285" t="s">
        <v>129</v>
      </c>
      <c r="E138" s="286"/>
      <c r="F138" s="283" t="s">
        <v>68</v>
      </c>
      <c r="G138" s="285" t="s">
        <v>133</v>
      </c>
      <c r="H138" s="289"/>
      <c r="I138" s="286"/>
      <c r="J138" s="283" t="s">
        <v>70</v>
      </c>
    </row>
    <row r="139" spans="1:10" s="26" customFormat="1" x14ac:dyDescent="0.2">
      <c r="A139" s="284"/>
      <c r="B139" s="284"/>
      <c r="C139" s="284"/>
      <c r="D139" s="287"/>
      <c r="E139" s="288"/>
      <c r="F139" s="284"/>
      <c r="G139" s="287"/>
      <c r="H139" s="290"/>
      <c r="I139" s="288"/>
      <c r="J139" s="284"/>
    </row>
    <row r="140" spans="1:10" ht="13.5" thickBot="1" x14ac:dyDescent="0.25">
      <c r="A140" s="284"/>
      <c r="B140" s="284"/>
      <c r="C140" s="284"/>
      <c r="D140" s="287"/>
      <c r="E140" s="288"/>
      <c r="F140" s="284"/>
      <c r="G140" s="287"/>
      <c r="H140" s="290"/>
      <c r="I140" s="288"/>
      <c r="J140" s="284"/>
    </row>
    <row r="141" spans="1:10" x14ac:dyDescent="0.2">
      <c r="A141" s="77" t="s">
        <v>71</v>
      </c>
      <c r="B141" s="118">
        <v>38</v>
      </c>
      <c r="C141" s="119">
        <v>28</v>
      </c>
      <c r="D141" s="119">
        <v>38</v>
      </c>
      <c r="E141" s="119">
        <v>27</v>
      </c>
      <c r="F141" s="119">
        <v>38</v>
      </c>
      <c r="G141" s="119">
        <v>38</v>
      </c>
      <c r="H141" s="119">
        <v>0</v>
      </c>
      <c r="I141" s="119">
        <v>0</v>
      </c>
      <c r="J141" s="121">
        <v>38</v>
      </c>
    </row>
    <row r="142" spans="1:10" x14ac:dyDescent="0.2">
      <c r="A142" s="81" t="s">
        <v>72</v>
      </c>
      <c r="B142" s="122">
        <v>43</v>
      </c>
      <c r="C142" s="120">
        <v>44</v>
      </c>
      <c r="D142" s="120">
        <v>44</v>
      </c>
      <c r="E142" s="120">
        <v>44</v>
      </c>
      <c r="F142" s="120">
        <v>43</v>
      </c>
      <c r="G142" s="120">
        <v>0</v>
      </c>
      <c r="H142" s="120">
        <v>43</v>
      </c>
      <c r="I142" s="120">
        <v>0</v>
      </c>
      <c r="J142" s="123">
        <v>43</v>
      </c>
    </row>
    <row r="143" spans="1:10" x14ac:dyDescent="0.2">
      <c r="A143" s="81" t="s">
        <v>73</v>
      </c>
      <c r="B143" s="122">
        <v>48</v>
      </c>
      <c r="C143" s="120">
        <v>49</v>
      </c>
      <c r="D143" s="120">
        <v>49</v>
      </c>
      <c r="E143" s="120">
        <v>49</v>
      </c>
      <c r="F143" s="120">
        <v>47</v>
      </c>
      <c r="G143" s="120">
        <v>0</v>
      </c>
      <c r="H143" s="120">
        <v>47</v>
      </c>
      <c r="I143" s="120">
        <v>0</v>
      </c>
      <c r="J143" s="123">
        <v>48</v>
      </c>
    </row>
    <row r="144" spans="1:10" x14ac:dyDescent="0.2">
      <c r="A144" s="81" t="s">
        <v>74</v>
      </c>
      <c r="B144" s="122">
        <v>53</v>
      </c>
      <c r="C144" s="120">
        <v>54</v>
      </c>
      <c r="D144" s="120">
        <v>53</v>
      </c>
      <c r="E144" s="120">
        <v>54</v>
      </c>
      <c r="F144" s="120">
        <v>53</v>
      </c>
      <c r="G144" s="120">
        <v>0</v>
      </c>
      <c r="H144" s="120">
        <v>53</v>
      </c>
      <c r="I144" s="120">
        <v>0</v>
      </c>
      <c r="J144" s="123">
        <v>53</v>
      </c>
    </row>
    <row r="145" spans="1:10" x14ac:dyDescent="0.2">
      <c r="A145" s="81" t="s">
        <v>75</v>
      </c>
      <c r="B145" s="122">
        <v>58</v>
      </c>
      <c r="C145" s="120">
        <v>59</v>
      </c>
      <c r="D145" s="120">
        <v>59</v>
      </c>
      <c r="E145" s="120">
        <v>59</v>
      </c>
      <c r="F145" s="120">
        <v>59</v>
      </c>
      <c r="G145" s="120">
        <v>58</v>
      </c>
      <c r="H145" s="120">
        <v>59</v>
      </c>
      <c r="I145" s="120">
        <v>0</v>
      </c>
      <c r="J145" s="123">
        <v>58</v>
      </c>
    </row>
    <row r="146" spans="1:10" x14ac:dyDescent="0.2">
      <c r="A146" s="81" t="s">
        <v>76</v>
      </c>
      <c r="B146" s="122">
        <v>63</v>
      </c>
      <c r="C146" s="120">
        <v>63</v>
      </c>
      <c r="D146" s="120">
        <v>64</v>
      </c>
      <c r="E146" s="120">
        <v>63</v>
      </c>
      <c r="F146" s="120">
        <v>62</v>
      </c>
      <c r="G146" s="120">
        <v>61</v>
      </c>
      <c r="H146" s="120">
        <v>64</v>
      </c>
      <c r="I146" s="120">
        <v>0</v>
      </c>
      <c r="J146" s="123">
        <v>63</v>
      </c>
    </row>
    <row r="147" spans="1:10" x14ac:dyDescent="0.2">
      <c r="A147" s="81" t="s">
        <v>77</v>
      </c>
      <c r="B147" s="122">
        <v>69</v>
      </c>
      <c r="C147" s="120">
        <v>68</v>
      </c>
      <c r="D147" s="120">
        <v>67</v>
      </c>
      <c r="E147" s="120">
        <v>68</v>
      </c>
      <c r="F147" s="120">
        <v>68</v>
      </c>
      <c r="G147" s="120">
        <v>68</v>
      </c>
      <c r="H147" s="120">
        <v>68</v>
      </c>
      <c r="I147" s="120">
        <v>0</v>
      </c>
      <c r="J147" s="123">
        <v>69</v>
      </c>
    </row>
    <row r="148" spans="1:10" x14ac:dyDescent="0.2">
      <c r="A148" s="81" t="s">
        <v>78</v>
      </c>
      <c r="B148" s="122">
        <v>74</v>
      </c>
      <c r="C148" s="120">
        <v>73</v>
      </c>
      <c r="D148" s="120">
        <v>0</v>
      </c>
      <c r="E148" s="120">
        <v>73</v>
      </c>
      <c r="F148" s="120">
        <v>73</v>
      </c>
      <c r="G148" s="120">
        <v>74</v>
      </c>
      <c r="H148" s="120">
        <v>73</v>
      </c>
      <c r="I148" s="120">
        <v>0</v>
      </c>
      <c r="J148" s="123">
        <v>74</v>
      </c>
    </row>
    <row r="149" spans="1:10" x14ac:dyDescent="0.2">
      <c r="A149" s="81" t="s">
        <v>79</v>
      </c>
      <c r="B149" s="122">
        <v>78</v>
      </c>
      <c r="C149" s="120">
        <v>79</v>
      </c>
      <c r="D149" s="120">
        <v>77</v>
      </c>
      <c r="E149" s="120">
        <v>79</v>
      </c>
      <c r="F149" s="120">
        <v>78</v>
      </c>
      <c r="G149" s="120">
        <v>77</v>
      </c>
      <c r="H149" s="120">
        <v>78</v>
      </c>
      <c r="I149" s="120">
        <v>0</v>
      </c>
      <c r="J149" s="123">
        <v>78</v>
      </c>
    </row>
    <row r="150" spans="1:10" x14ac:dyDescent="0.2">
      <c r="A150" s="81" t="s">
        <v>80</v>
      </c>
      <c r="B150" s="122">
        <v>83</v>
      </c>
      <c r="C150" s="120">
        <v>84</v>
      </c>
      <c r="D150" s="120">
        <v>84</v>
      </c>
      <c r="E150" s="120">
        <v>84</v>
      </c>
      <c r="F150" s="120">
        <v>84</v>
      </c>
      <c r="G150" s="120">
        <v>82</v>
      </c>
      <c r="H150" s="120">
        <v>84</v>
      </c>
      <c r="I150" s="120">
        <v>0</v>
      </c>
      <c r="J150" s="123">
        <v>83</v>
      </c>
    </row>
    <row r="151" spans="1:10" x14ac:dyDescent="0.2">
      <c r="A151" s="81" t="s">
        <v>81</v>
      </c>
      <c r="B151" s="122">
        <v>88</v>
      </c>
      <c r="C151" s="120">
        <v>88</v>
      </c>
      <c r="D151" s="120">
        <v>88</v>
      </c>
      <c r="E151" s="120">
        <v>88</v>
      </c>
      <c r="F151" s="120">
        <v>87</v>
      </c>
      <c r="G151" s="120">
        <v>88</v>
      </c>
      <c r="H151" s="120">
        <v>87</v>
      </c>
      <c r="I151" s="120">
        <v>0</v>
      </c>
      <c r="J151" s="123">
        <v>88</v>
      </c>
    </row>
    <row r="152" spans="1:10" x14ac:dyDescent="0.2">
      <c r="A152" s="81" t="s">
        <v>82</v>
      </c>
      <c r="B152" s="122">
        <v>94</v>
      </c>
      <c r="C152" s="120">
        <v>93</v>
      </c>
      <c r="D152" s="120">
        <v>93</v>
      </c>
      <c r="E152" s="120">
        <v>93</v>
      </c>
      <c r="F152" s="120">
        <v>93</v>
      </c>
      <c r="G152" s="120">
        <v>95</v>
      </c>
      <c r="H152" s="120">
        <v>92</v>
      </c>
      <c r="I152" s="120">
        <v>0</v>
      </c>
      <c r="J152" s="123">
        <v>94</v>
      </c>
    </row>
    <row r="153" spans="1:10" x14ac:dyDescent="0.2">
      <c r="A153" s="81" t="s">
        <v>83</v>
      </c>
      <c r="B153" s="122">
        <v>99</v>
      </c>
      <c r="C153" s="120">
        <v>99</v>
      </c>
      <c r="D153" s="120">
        <v>97</v>
      </c>
      <c r="E153" s="120">
        <v>99</v>
      </c>
      <c r="F153" s="120">
        <v>98</v>
      </c>
      <c r="G153" s="120">
        <v>99</v>
      </c>
      <c r="H153" s="120">
        <v>98</v>
      </c>
      <c r="I153" s="120">
        <v>0</v>
      </c>
      <c r="J153" s="123">
        <v>99</v>
      </c>
    </row>
    <row r="154" spans="1:10" x14ac:dyDescent="0.2">
      <c r="A154" s="81" t="s">
        <v>84</v>
      </c>
      <c r="B154" s="122">
        <v>106</v>
      </c>
      <c r="C154" s="120">
        <v>106</v>
      </c>
      <c r="D154" s="120">
        <v>105</v>
      </c>
      <c r="E154" s="120">
        <v>106</v>
      </c>
      <c r="F154" s="120">
        <v>104</v>
      </c>
      <c r="G154" s="120">
        <v>106</v>
      </c>
      <c r="H154" s="120">
        <v>104</v>
      </c>
      <c r="I154" s="120">
        <v>0</v>
      </c>
      <c r="J154" s="123">
        <v>106</v>
      </c>
    </row>
    <row r="155" spans="1:10" x14ac:dyDescent="0.2">
      <c r="A155" s="81" t="s">
        <v>85</v>
      </c>
      <c r="B155" s="122">
        <v>117</v>
      </c>
      <c r="C155" s="120">
        <v>117</v>
      </c>
      <c r="D155" s="120">
        <v>116</v>
      </c>
      <c r="E155" s="120">
        <v>117</v>
      </c>
      <c r="F155" s="120">
        <v>117</v>
      </c>
      <c r="G155" s="120">
        <v>117</v>
      </c>
      <c r="H155" s="120">
        <v>117</v>
      </c>
      <c r="I155" s="120">
        <v>0</v>
      </c>
      <c r="J155" s="123">
        <v>115</v>
      </c>
    </row>
    <row r="156" spans="1:10" x14ac:dyDescent="0.2">
      <c r="A156" s="81" t="s">
        <v>86</v>
      </c>
      <c r="B156" s="122">
        <v>125</v>
      </c>
      <c r="C156" s="120">
        <v>126</v>
      </c>
      <c r="D156" s="120">
        <v>127</v>
      </c>
      <c r="E156" s="120">
        <v>126</v>
      </c>
      <c r="F156" s="120">
        <v>123</v>
      </c>
      <c r="G156" s="120">
        <v>122</v>
      </c>
      <c r="H156" s="120">
        <v>125</v>
      </c>
      <c r="I156" s="120">
        <v>0</v>
      </c>
      <c r="J156" s="123">
        <v>125</v>
      </c>
    </row>
    <row r="157" spans="1:10" x14ac:dyDescent="0.2">
      <c r="A157" s="81" t="s">
        <v>87</v>
      </c>
      <c r="B157" s="122">
        <v>136</v>
      </c>
      <c r="C157" s="120">
        <v>136</v>
      </c>
      <c r="D157" s="120">
        <v>135</v>
      </c>
      <c r="E157" s="120">
        <v>136</v>
      </c>
      <c r="F157" s="120">
        <v>135</v>
      </c>
      <c r="G157" s="120">
        <v>135</v>
      </c>
      <c r="H157" s="120">
        <v>135</v>
      </c>
      <c r="I157" s="120">
        <v>0</v>
      </c>
      <c r="J157" s="123">
        <v>136</v>
      </c>
    </row>
    <row r="158" spans="1:10" x14ac:dyDescent="0.2">
      <c r="A158" s="81" t="s">
        <v>88</v>
      </c>
      <c r="B158" s="122">
        <v>146</v>
      </c>
      <c r="C158" s="120">
        <v>146</v>
      </c>
      <c r="D158" s="120">
        <v>147</v>
      </c>
      <c r="E158" s="120">
        <v>146</v>
      </c>
      <c r="F158" s="120">
        <v>145</v>
      </c>
      <c r="G158" s="120">
        <v>146</v>
      </c>
      <c r="H158" s="120">
        <v>145</v>
      </c>
      <c r="I158" s="120">
        <v>0</v>
      </c>
      <c r="J158" s="123">
        <v>146</v>
      </c>
    </row>
    <row r="159" spans="1:10" x14ac:dyDescent="0.2">
      <c r="A159" s="81" t="s">
        <v>89</v>
      </c>
      <c r="B159" s="122">
        <v>155</v>
      </c>
      <c r="C159" s="120">
        <v>155</v>
      </c>
      <c r="D159" s="120">
        <v>155</v>
      </c>
      <c r="E159" s="120">
        <v>155</v>
      </c>
      <c r="F159" s="120">
        <v>154</v>
      </c>
      <c r="G159" s="120">
        <v>156</v>
      </c>
      <c r="H159" s="120">
        <v>154</v>
      </c>
      <c r="I159" s="120">
        <v>0</v>
      </c>
      <c r="J159" s="123">
        <v>155</v>
      </c>
    </row>
    <row r="160" spans="1:10" x14ac:dyDescent="0.2">
      <c r="A160" s="81" t="s">
        <v>90</v>
      </c>
      <c r="B160" s="122">
        <v>166</v>
      </c>
      <c r="C160" s="120">
        <v>166</v>
      </c>
      <c r="D160" s="120">
        <v>166</v>
      </c>
      <c r="E160" s="120">
        <v>166</v>
      </c>
      <c r="F160" s="120">
        <v>165</v>
      </c>
      <c r="G160" s="120">
        <v>165</v>
      </c>
      <c r="H160" s="120">
        <v>165</v>
      </c>
      <c r="I160" s="120">
        <v>0</v>
      </c>
      <c r="J160" s="123">
        <v>165</v>
      </c>
    </row>
    <row r="161" spans="1:10" x14ac:dyDescent="0.2">
      <c r="A161" s="81" t="s">
        <v>91</v>
      </c>
      <c r="B161" s="122">
        <v>176</v>
      </c>
      <c r="C161" s="120">
        <v>176</v>
      </c>
      <c r="D161" s="120">
        <v>176</v>
      </c>
      <c r="E161" s="120">
        <v>176</v>
      </c>
      <c r="F161" s="120">
        <v>175</v>
      </c>
      <c r="G161" s="120">
        <v>176</v>
      </c>
      <c r="H161" s="120">
        <v>175</v>
      </c>
      <c r="I161" s="120">
        <v>0</v>
      </c>
      <c r="J161" s="123">
        <v>175</v>
      </c>
    </row>
    <row r="162" spans="1:10" x14ac:dyDescent="0.2">
      <c r="A162" s="81" t="s">
        <v>92</v>
      </c>
      <c r="B162" s="122">
        <v>187</v>
      </c>
      <c r="C162" s="120">
        <v>187</v>
      </c>
      <c r="D162" s="120">
        <v>185</v>
      </c>
      <c r="E162" s="120">
        <v>187</v>
      </c>
      <c r="F162" s="120">
        <v>185</v>
      </c>
      <c r="G162" s="120">
        <v>187</v>
      </c>
      <c r="H162" s="120">
        <v>185</v>
      </c>
      <c r="I162" s="120">
        <v>0</v>
      </c>
      <c r="J162" s="123">
        <v>185</v>
      </c>
    </row>
    <row r="163" spans="1:10" x14ac:dyDescent="0.2">
      <c r="A163" s="81" t="s">
        <v>93</v>
      </c>
      <c r="B163" s="122">
        <v>197</v>
      </c>
      <c r="C163" s="120">
        <v>197</v>
      </c>
      <c r="D163" s="120">
        <v>195</v>
      </c>
      <c r="E163" s="120">
        <v>197</v>
      </c>
      <c r="F163" s="120">
        <v>194</v>
      </c>
      <c r="G163" s="120">
        <v>196</v>
      </c>
      <c r="H163" s="120">
        <v>194</v>
      </c>
      <c r="I163" s="120">
        <v>0</v>
      </c>
      <c r="J163" s="123">
        <v>195</v>
      </c>
    </row>
    <row r="164" spans="1:10" x14ac:dyDescent="0.2">
      <c r="A164" s="81" t="s">
        <v>94</v>
      </c>
      <c r="B164" s="122">
        <v>206</v>
      </c>
      <c r="C164" s="120">
        <v>206</v>
      </c>
      <c r="D164" s="120">
        <v>206</v>
      </c>
      <c r="E164" s="120">
        <v>206</v>
      </c>
      <c r="F164" s="120">
        <v>204</v>
      </c>
      <c r="G164" s="120">
        <v>206</v>
      </c>
      <c r="H164" s="120">
        <v>204</v>
      </c>
      <c r="I164" s="120">
        <v>0</v>
      </c>
      <c r="J164" s="123">
        <v>205</v>
      </c>
    </row>
    <row r="165" spans="1:10" x14ac:dyDescent="0.2">
      <c r="A165" s="81" t="s">
        <v>95</v>
      </c>
      <c r="B165" s="122">
        <v>215</v>
      </c>
      <c r="C165" s="120">
        <v>215</v>
      </c>
      <c r="D165" s="120">
        <v>216</v>
      </c>
      <c r="E165" s="120">
        <v>215</v>
      </c>
      <c r="F165" s="120">
        <v>214</v>
      </c>
      <c r="G165" s="120">
        <v>215</v>
      </c>
      <c r="H165" s="120">
        <v>214</v>
      </c>
      <c r="I165" s="120">
        <v>0</v>
      </c>
      <c r="J165" s="123">
        <v>215</v>
      </c>
    </row>
    <row r="166" spans="1:10" x14ac:dyDescent="0.2">
      <c r="A166" s="81" t="s">
        <v>96</v>
      </c>
      <c r="B166" s="122">
        <v>225</v>
      </c>
      <c r="C166" s="120">
        <v>225</v>
      </c>
      <c r="D166" s="120">
        <v>227</v>
      </c>
      <c r="E166" s="120">
        <v>225</v>
      </c>
      <c r="F166" s="120">
        <v>224</v>
      </c>
      <c r="G166" s="120">
        <v>224</v>
      </c>
      <c r="H166" s="120">
        <v>224</v>
      </c>
      <c r="I166" s="120">
        <v>0</v>
      </c>
      <c r="J166" s="123">
        <v>225</v>
      </c>
    </row>
    <row r="167" spans="1:10" x14ac:dyDescent="0.2">
      <c r="A167" s="81" t="s">
        <v>97</v>
      </c>
      <c r="B167" s="122">
        <v>236</v>
      </c>
      <c r="C167" s="120">
        <v>236</v>
      </c>
      <c r="D167" s="120">
        <v>235</v>
      </c>
      <c r="E167" s="120">
        <v>236</v>
      </c>
      <c r="F167" s="120">
        <v>235</v>
      </c>
      <c r="G167" s="120">
        <v>236</v>
      </c>
      <c r="H167" s="120">
        <v>235</v>
      </c>
      <c r="I167" s="120">
        <v>0</v>
      </c>
      <c r="J167" s="123">
        <v>235</v>
      </c>
    </row>
    <row r="168" spans="1:10" x14ac:dyDescent="0.2">
      <c r="A168" s="81" t="s">
        <v>98</v>
      </c>
      <c r="B168" s="122">
        <v>246</v>
      </c>
      <c r="C168" s="120">
        <v>246</v>
      </c>
      <c r="D168" s="120">
        <v>248</v>
      </c>
      <c r="E168" s="120">
        <v>246</v>
      </c>
      <c r="F168" s="120">
        <v>245</v>
      </c>
      <c r="G168" s="120">
        <v>247</v>
      </c>
      <c r="H168" s="120">
        <v>245</v>
      </c>
      <c r="I168" s="120">
        <v>0</v>
      </c>
      <c r="J168" s="123">
        <v>246</v>
      </c>
    </row>
    <row r="169" spans="1:10" x14ac:dyDescent="0.2">
      <c r="A169" s="81" t="s">
        <v>99</v>
      </c>
      <c r="B169" s="122">
        <v>255</v>
      </c>
      <c r="C169" s="120">
        <v>256</v>
      </c>
      <c r="D169" s="120">
        <v>255</v>
      </c>
      <c r="E169" s="120">
        <v>256</v>
      </c>
      <c r="F169" s="120">
        <v>254</v>
      </c>
      <c r="G169" s="120">
        <v>255</v>
      </c>
      <c r="H169" s="120">
        <v>254</v>
      </c>
      <c r="I169" s="120">
        <v>0</v>
      </c>
      <c r="J169" s="123">
        <v>255</v>
      </c>
    </row>
    <row r="170" spans="1:10" x14ac:dyDescent="0.2">
      <c r="A170" s="81" t="s">
        <v>100</v>
      </c>
      <c r="B170" s="122">
        <v>265</v>
      </c>
      <c r="C170" s="120">
        <v>265</v>
      </c>
      <c r="D170" s="120">
        <v>265</v>
      </c>
      <c r="E170" s="120">
        <v>265</v>
      </c>
      <c r="F170" s="120">
        <v>267</v>
      </c>
      <c r="G170" s="120">
        <v>264</v>
      </c>
      <c r="H170" s="120">
        <v>267</v>
      </c>
      <c r="I170" s="120">
        <v>0</v>
      </c>
      <c r="J170" s="123">
        <v>265</v>
      </c>
    </row>
    <row r="171" spans="1:10" x14ac:dyDescent="0.2">
      <c r="A171" s="81" t="s">
        <v>101</v>
      </c>
      <c r="B171" s="122">
        <v>275</v>
      </c>
      <c r="C171" s="120">
        <v>275</v>
      </c>
      <c r="D171" s="120">
        <v>274</v>
      </c>
      <c r="E171" s="120">
        <v>275</v>
      </c>
      <c r="F171" s="120">
        <v>274</v>
      </c>
      <c r="G171" s="120">
        <v>275</v>
      </c>
      <c r="H171" s="120">
        <v>274</v>
      </c>
      <c r="I171" s="120">
        <v>0</v>
      </c>
      <c r="J171" s="123">
        <v>275</v>
      </c>
    </row>
    <row r="172" spans="1:10" x14ac:dyDescent="0.2">
      <c r="A172" s="81" t="s">
        <v>102</v>
      </c>
      <c r="B172" s="122">
        <v>286</v>
      </c>
      <c r="C172" s="120">
        <v>286</v>
      </c>
      <c r="D172" s="120">
        <v>287</v>
      </c>
      <c r="E172" s="120">
        <v>286</v>
      </c>
      <c r="F172" s="120">
        <v>285</v>
      </c>
      <c r="G172" s="120">
        <v>285</v>
      </c>
      <c r="H172" s="120">
        <v>285</v>
      </c>
      <c r="I172" s="120">
        <v>0</v>
      </c>
      <c r="J172" s="123">
        <v>283</v>
      </c>
    </row>
    <row r="173" spans="1:10" x14ac:dyDescent="0.2">
      <c r="A173" s="81" t="s">
        <v>103</v>
      </c>
      <c r="B173" s="122">
        <v>297</v>
      </c>
      <c r="C173" s="120">
        <v>297</v>
      </c>
      <c r="D173" s="120">
        <v>298</v>
      </c>
      <c r="E173" s="120">
        <v>296</v>
      </c>
      <c r="F173" s="120">
        <v>296</v>
      </c>
      <c r="G173" s="120">
        <v>297</v>
      </c>
      <c r="H173" s="120">
        <v>296</v>
      </c>
      <c r="I173" s="120">
        <v>0</v>
      </c>
      <c r="J173" s="123">
        <v>297</v>
      </c>
    </row>
    <row r="174" spans="1:10" x14ac:dyDescent="0.2">
      <c r="A174" s="81" t="s">
        <v>104</v>
      </c>
      <c r="B174" s="122">
        <v>312</v>
      </c>
      <c r="C174" s="120">
        <v>312</v>
      </c>
      <c r="D174" s="120">
        <v>312</v>
      </c>
      <c r="E174" s="120">
        <v>312</v>
      </c>
      <c r="F174" s="120">
        <v>312</v>
      </c>
      <c r="G174" s="120">
        <v>311</v>
      </c>
      <c r="H174" s="120">
        <v>312</v>
      </c>
      <c r="I174" s="120">
        <v>0</v>
      </c>
      <c r="J174" s="123">
        <v>312</v>
      </c>
    </row>
    <row r="175" spans="1:10" x14ac:dyDescent="0.2">
      <c r="A175" s="81" t="s">
        <v>105</v>
      </c>
      <c r="B175" s="122">
        <v>337</v>
      </c>
      <c r="C175" s="120">
        <v>337</v>
      </c>
      <c r="D175" s="120">
        <v>337</v>
      </c>
      <c r="E175" s="120">
        <v>338</v>
      </c>
      <c r="F175" s="120">
        <v>335</v>
      </c>
      <c r="G175" s="120">
        <v>335</v>
      </c>
      <c r="H175" s="120">
        <v>335</v>
      </c>
      <c r="I175" s="120">
        <v>0</v>
      </c>
      <c r="J175" s="123">
        <v>332</v>
      </c>
    </row>
    <row r="176" spans="1:10" x14ac:dyDescent="0.2">
      <c r="A176" s="81" t="s">
        <v>106</v>
      </c>
      <c r="B176" s="122">
        <v>363</v>
      </c>
      <c r="C176" s="120">
        <v>363</v>
      </c>
      <c r="D176" s="120">
        <v>363</v>
      </c>
      <c r="E176" s="120">
        <v>362</v>
      </c>
      <c r="F176" s="120">
        <v>361</v>
      </c>
      <c r="G176" s="120">
        <v>362</v>
      </c>
      <c r="H176" s="120">
        <v>361</v>
      </c>
      <c r="I176" s="120">
        <v>0</v>
      </c>
      <c r="J176" s="123">
        <v>372</v>
      </c>
    </row>
    <row r="177" spans="1:10" x14ac:dyDescent="0.2">
      <c r="A177" s="81" t="s">
        <v>107</v>
      </c>
      <c r="B177" s="122">
        <v>387</v>
      </c>
      <c r="C177" s="120">
        <v>387</v>
      </c>
      <c r="D177" s="120">
        <v>387</v>
      </c>
      <c r="E177" s="120">
        <v>387</v>
      </c>
      <c r="F177" s="120">
        <v>386</v>
      </c>
      <c r="G177" s="120">
        <v>391</v>
      </c>
      <c r="H177" s="120">
        <v>385</v>
      </c>
      <c r="I177" s="120">
        <v>0</v>
      </c>
      <c r="J177" s="123">
        <v>393</v>
      </c>
    </row>
    <row r="178" spans="1:10" x14ac:dyDescent="0.2">
      <c r="A178" s="81" t="s">
        <v>108</v>
      </c>
      <c r="B178" s="122">
        <v>418</v>
      </c>
      <c r="C178" s="120">
        <v>418</v>
      </c>
      <c r="D178" s="120">
        <v>418</v>
      </c>
      <c r="E178" s="120">
        <v>418</v>
      </c>
      <c r="F178" s="120">
        <v>419</v>
      </c>
      <c r="G178" s="120">
        <v>428</v>
      </c>
      <c r="H178" s="120">
        <v>418</v>
      </c>
      <c r="I178" s="120">
        <v>0</v>
      </c>
      <c r="J178" s="123">
        <v>424</v>
      </c>
    </row>
    <row r="179" spans="1:10" x14ac:dyDescent="0.2">
      <c r="A179" s="81" t="s">
        <v>109</v>
      </c>
      <c r="B179" s="122">
        <v>469</v>
      </c>
      <c r="C179" s="120">
        <v>469</v>
      </c>
      <c r="D179" s="120">
        <v>470</v>
      </c>
      <c r="E179" s="120">
        <v>466</v>
      </c>
      <c r="F179" s="120">
        <v>465</v>
      </c>
      <c r="G179" s="120">
        <v>460</v>
      </c>
      <c r="H179" s="120">
        <v>470</v>
      </c>
      <c r="I179" s="120">
        <v>0</v>
      </c>
      <c r="J179" s="123">
        <v>0</v>
      </c>
    </row>
    <row r="180" spans="1:10" x14ac:dyDescent="0.2">
      <c r="A180" s="81" t="s">
        <v>110</v>
      </c>
      <c r="B180" s="122">
        <v>548</v>
      </c>
      <c r="C180" s="120">
        <v>547</v>
      </c>
      <c r="D180" s="120">
        <v>549</v>
      </c>
      <c r="E180" s="120">
        <v>542</v>
      </c>
      <c r="F180" s="120">
        <v>572</v>
      </c>
      <c r="G180" s="120">
        <v>533</v>
      </c>
      <c r="H180" s="120">
        <v>592</v>
      </c>
      <c r="I180" s="120">
        <v>0</v>
      </c>
      <c r="J180" s="123">
        <v>0</v>
      </c>
    </row>
    <row r="181" spans="1:10" x14ac:dyDescent="0.2">
      <c r="A181" s="81" t="s">
        <v>111</v>
      </c>
      <c r="B181" s="122">
        <v>781</v>
      </c>
      <c r="C181" s="120">
        <v>781</v>
      </c>
      <c r="D181" s="120">
        <v>787</v>
      </c>
      <c r="E181" s="120">
        <v>758</v>
      </c>
      <c r="F181" s="120">
        <v>0</v>
      </c>
      <c r="G181" s="120">
        <v>0</v>
      </c>
      <c r="H181" s="120">
        <v>0</v>
      </c>
      <c r="I181" s="120">
        <v>0</v>
      </c>
      <c r="J181" s="123">
        <v>0</v>
      </c>
    </row>
    <row r="182" spans="1:10" x14ac:dyDescent="0.2">
      <c r="A182" s="81" t="s">
        <v>112</v>
      </c>
      <c r="B182" s="122">
        <v>1148</v>
      </c>
      <c r="C182" s="120">
        <v>1148</v>
      </c>
      <c r="D182" s="120">
        <v>0</v>
      </c>
      <c r="E182" s="120">
        <v>1148</v>
      </c>
      <c r="F182" s="120">
        <v>0</v>
      </c>
      <c r="G182" s="120">
        <v>0</v>
      </c>
      <c r="H182" s="120">
        <v>0</v>
      </c>
      <c r="I182" s="120">
        <v>0</v>
      </c>
      <c r="J182" s="123">
        <v>0</v>
      </c>
    </row>
    <row r="183" spans="1:10" ht="13.5" thickBot="1" x14ac:dyDescent="0.25">
      <c r="A183" s="125"/>
      <c r="B183" s="126"/>
      <c r="C183" s="127"/>
      <c r="D183" s="127"/>
      <c r="E183" s="127"/>
      <c r="F183" s="127"/>
      <c r="G183" s="127"/>
      <c r="H183" s="127"/>
      <c r="I183" s="127"/>
      <c r="J183" s="128"/>
    </row>
    <row r="184" spans="1:10" ht="13.5" thickBot="1" x14ac:dyDescent="0.25">
      <c r="A184" s="129" t="s">
        <v>113</v>
      </c>
      <c r="B184" s="126">
        <v>241</v>
      </c>
      <c r="C184" s="127">
        <v>257</v>
      </c>
      <c r="D184" s="127">
        <v>304</v>
      </c>
      <c r="E184" s="127">
        <v>229</v>
      </c>
      <c r="F184" s="127">
        <v>180</v>
      </c>
      <c r="G184" s="127">
        <v>148</v>
      </c>
      <c r="H184" s="127">
        <v>183</v>
      </c>
      <c r="I184" s="127">
        <v>0</v>
      </c>
      <c r="J184" s="127">
        <v>112</v>
      </c>
    </row>
    <row r="185" spans="1:10" x14ac:dyDescent="0.2">
      <c r="A185" s="26"/>
      <c r="B185" s="149"/>
      <c r="C185" s="149"/>
      <c r="D185" s="149"/>
      <c r="E185" s="149"/>
      <c r="F185" s="149"/>
      <c r="G185" s="149"/>
      <c r="H185" s="149"/>
      <c r="I185" s="149"/>
      <c r="J185" s="149"/>
    </row>
    <row r="186" spans="1:10" ht="45" customHeight="1" x14ac:dyDescent="0.2">
      <c r="B186" s="215"/>
      <c r="C186" s="215"/>
      <c r="D186" s="215"/>
      <c r="E186" s="215"/>
      <c r="F186" s="215"/>
      <c r="G186" s="215"/>
      <c r="H186" s="215"/>
      <c r="I186" s="26"/>
      <c r="J186" s="215"/>
    </row>
    <row r="187" spans="1:10" s="26" customFormat="1" x14ac:dyDescent="0.2"/>
  </sheetData>
  <mergeCells count="21">
    <mergeCell ref="J138:J140"/>
    <mergeCell ref="B74:B76"/>
    <mergeCell ref="C74:C76"/>
    <mergeCell ref="B13:B15"/>
    <mergeCell ref="C13:C15"/>
    <mergeCell ref="J13:J15"/>
    <mergeCell ref="J74:J76"/>
    <mergeCell ref="A13:A15"/>
    <mergeCell ref="D13:E15"/>
    <mergeCell ref="F13:F15"/>
    <mergeCell ref="G13:I15"/>
    <mergeCell ref="A74:A76"/>
    <mergeCell ref="D74:E76"/>
    <mergeCell ref="F74:F76"/>
    <mergeCell ref="G74:I76"/>
    <mergeCell ref="A138:A140"/>
    <mergeCell ref="D138:E140"/>
    <mergeCell ref="F138:F140"/>
    <mergeCell ref="G138:I140"/>
    <mergeCell ref="B138:B140"/>
    <mergeCell ref="C138:C140"/>
  </mergeCells>
  <phoneticPr fontId="0" type="noConversion"/>
  <pageMargins left="0.75" right="0.75" top="1" bottom="1" header="0.5" footer="0.5"/>
  <pageSetup scale="72" orientation="portrait" r:id="rId1"/>
  <headerFooter alignWithMargins="0"/>
  <rowBreaks count="2" manualBreakCount="2">
    <brk id="62" max="16383" man="1"/>
    <brk id="1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63</xdr:row>
                <xdr:rowOff>19050</xdr:rowOff>
              </from>
              <to>
                <xdr:col>2</xdr:col>
                <xdr:colOff>381000</xdr:colOff>
                <xdr:row>68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124</xdr:row>
                <xdr:rowOff>0</xdr:rowOff>
              </from>
              <to>
                <xdr:col>2</xdr:col>
                <xdr:colOff>342900</xdr:colOff>
                <xdr:row>129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2008-08-20T07:13:13Z</cp:lastPrinted>
  <dcterms:created xsi:type="dcterms:W3CDTF">2005-12-21T12:54:58Z</dcterms:created>
  <dcterms:modified xsi:type="dcterms:W3CDTF">2013-03-20T16:11:09Z</dcterms:modified>
</cp:coreProperties>
</file>