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65" windowHeight="4470" tabRatio="912" activeTab="0"/>
  </bookViews>
  <sheets>
    <sheet name="stat" sheetId="1" r:id="rId1"/>
    <sheet name="agric" sheetId="2" r:id="rId2"/>
    <sheet name="veterani" sheetId="3" r:id="rId3"/>
  </sheets>
  <definedNames>
    <definedName name="_xlnm.Print_Area" localSheetId="1">'agric'!$A$1:$I$28</definedName>
    <definedName name="_xlnm.Print_Area" localSheetId="0">'stat'!$A$1:$I$36</definedName>
    <definedName name="_xlnm.Print_Area" localSheetId="2">'veterani'!$A$1:$G$23</definedName>
  </definedNames>
  <calcPr fullCalcOnLoad="1"/>
</workbook>
</file>

<file path=xl/comments1.xml><?xml version="1.0" encoding="utf-8"?>
<comments xmlns="http://schemas.openxmlformats.org/spreadsheetml/2006/main">
  <authors>
    <author>ocpp</author>
  </authors>
  <commentList>
    <comment ref="B10" authorId="0">
      <text>
        <r>
          <rPr>
            <b/>
            <sz val="8"/>
            <rFont val="Tahoma"/>
            <family val="0"/>
          </rPr>
          <t>ocpp: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<sst xmlns="http://schemas.openxmlformats.org/spreadsheetml/2006/main" count="94" uniqueCount="73">
  <si>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 xml:space="preserve"> </t>
  </si>
  <si>
    <t>3. I.O.V.R.</t>
  </si>
  <si>
    <t>Categoria de pensionari</t>
  </si>
  <si>
    <t xml:space="preserve"> %  col.3/col.4</t>
  </si>
  <si>
    <t>1. ASIGURARI SOCIALE</t>
  </si>
  <si>
    <t xml:space="preserve">         - gradul   I</t>
  </si>
  <si>
    <t xml:space="preserve">         - gradul  II</t>
  </si>
  <si>
    <t>2. AJUTOR SOCIAL</t>
  </si>
  <si>
    <t>B.   INDICATORII DE PENSII PENTRU AGRICULTORI</t>
  </si>
  <si>
    <t xml:space="preserve"> Categoria de pensionari</t>
  </si>
  <si>
    <t>1. TOTAL AGRICULTORI</t>
  </si>
  <si>
    <t xml:space="preserve">Numar  </t>
  </si>
  <si>
    <t>Categoria de beneficiar</t>
  </si>
  <si>
    <t>1. Mari mutilati si invalizi gradul I</t>
  </si>
  <si>
    <t>2. Invalizi gradul II</t>
  </si>
  <si>
    <t>3. Invalizi gradul III</t>
  </si>
  <si>
    <t>Total invalizi</t>
  </si>
  <si>
    <t>4. Vaduve de razboi</t>
  </si>
  <si>
    <t>6. Accidentati in afara serv.ordonat</t>
  </si>
  <si>
    <t>7. Vaduve de veterani de razboi</t>
  </si>
  <si>
    <t>Invalizi, veterani si vaduve de razboi - total-</t>
  </si>
  <si>
    <t xml:space="preserve"> %  col.3/col.5</t>
  </si>
  <si>
    <t>1.2 Pensia anticipata</t>
  </si>
  <si>
    <t>1.3 Pensia anticipata partiala</t>
  </si>
  <si>
    <t>1.4  Invaliditate</t>
  </si>
  <si>
    <t>1.1 Limita de virsta</t>
  </si>
  <si>
    <t>1.5 Urmasi</t>
  </si>
  <si>
    <t xml:space="preserve">  1.1 Limita de virsta</t>
  </si>
  <si>
    <t xml:space="preserve">  1.2  Invaliditate</t>
  </si>
  <si>
    <t xml:space="preserve">  1.3 Urmasi</t>
  </si>
  <si>
    <t xml:space="preserve">Numar pensionari    </t>
  </si>
  <si>
    <t>Numar pensionari</t>
  </si>
  <si>
    <t xml:space="preserve">  %    col.3/   col.4</t>
  </si>
  <si>
    <t xml:space="preserve"> %     col.3/   col.5</t>
  </si>
  <si>
    <t>5.Veterani de razboi</t>
  </si>
  <si>
    <t xml:space="preserve">         - gradul III</t>
  </si>
  <si>
    <t xml:space="preserve">Valoarea pensiei conform deciziei                      </t>
  </si>
  <si>
    <t xml:space="preserve">Pensia medie  luna curenta               </t>
  </si>
  <si>
    <t xml:space="preserve">       DIRECTIA ANALIZE, SINTEZE  </t>
  </si>
  <si>
    <t xml:space="preserve">      din care  FEMEI</t>
  </si>
  <si>
    <t xml:space="preserve">              din care  FEMEI</t>
  </si>
  <si>
    <t>SI AJUTOR SOCIAL</t>
  </si>
  <si>
    <t xml:space="preserve">INDICATORII DE PENSII ASIGURARI SOCIALE DE STAT, IOVR </t>
  </si>
  <si>
    <t>DIRECTIA  TEHNOLOGIA INFORMATIEI</t>
  </si>
  <si>
    <t xml:space="preserve">   - cu stagiu complet</t>
  </si>
  <si>
    <t xml:space="preserve">               din care  FEMEI</t>
  </si>
  <si>
    <t xml:space="preserve">  - fara stagiu complet</t>
  </si>
  <si>
    <t xml:space="preserve">         din care  FEMEI</t>
  </si>
  <si>
    <t xml:space="preserve">           din care FEMEI</t>
  </si>
  <si>
    <t xml:space="preserve">    - cu stagiu complet</t>
  </si>
  <si>
    <t xml:space="preserve">        din care FEMEI</t>
  </si>
  <si>
    <t xml:space="preserve">            din care FEMEI</t>
  </si>
  <si>
    <t xml:space="preserve">    - gradul  I</t>
  </si>
  <si>
    <t xml:space="preserve">    - fara stagiu complet</t>
  </si>
  <si>
    <t xml:space="preserve">   - gradul  II</t>
  </si>
  <si>
    <t>5=2+3+4</t>
  </si>
  <si>
    <t>6=5/1</t>
  </si>
  <si>
    <t xml:space="preserve">      a) Existent la finele lunii  IULIE 2005                                                                                                                                                       </t>
  </si>
  <si>
    <t xml:space="preserve">      a) Existent la finele lunii  IULIE 2005                                                                                                                                                                                            </t>
  </si>
  <si>
    <t xml:space="preserve">        a) Existent la finele lunii IULIE 2005                                                                                                                                                                             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</si>
  <si>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</si>
  <si>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</si>
  <si>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</si>
  <si>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</si>
  <si>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Pensia medie luna anterioara (*)     </t>
  </si>
  <si>
    <t>(*) Valori denominate</t>
  </si>
  <si>
    <t xml:space="preserve">Pensia  medie luna crt. an anterior (*)                    </t>
  </si>
  <si>
    <t xml:space="preserve">Valoarea pensiei conform deciziei                                         </t>
  </si>
  <si>
    <t xml:space="preserve">Pensia medie luna curenta            </t>
  </si>
  <si>
    <t xml:space="preserve">Pensia medie luna anterioara(*)     </t>
  </si>
  <si>
    <t xml:space="preserve">Pensia medie luna curenta  an anterior (*)            </t>
  </si>
  <si>
    <t xml:space="preserve">Valoarea  medie lunara         </t>
  </si>
  <si>
    <t>C.  INDICATORII PRIVIND INDEMNIZATIILE SI SPORURILE CONF. LEGII NR. 49/1991, LEGII NR. 44/1994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</si>
</sst>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mmmm\ yyyy"/>
    <numFmt numFmtId="187" formatCode="mmmm\-yy"/>
    <numFmt numFmtId="188" formatCode="d\ mmmm\ yyyy"/>
    <numFmt numFmtId="189" formatCode="mmmm\ d\,\ yyyy"/>
    <numFmt numFmtId="190" formatCode="#,##0.00000"/>
    <numFmt numFmtId="191" formatCode="#,##0.0000000"/>
    <numFmt numFmtId="192" formatCode="0.00000"/>
    <numFmt numFmtId="193" formatCode="0.0000000000"/>
    <numFmt numFmtId="194" formatCode="#,##0.0"/>
    <numFmt numFmtId="195" formatCode="#,##0.000000"/>
    <numFmt numFmtId="196" formatCode="0.0"/>
    <numFmt numFmtId="197" formatCode="0.00000000"/>
    <numFmt numFmtId="198" formatCode="0.0000000"/>
    <numFmt numFmtId="199" formatCode="#,##0.0;[Red]#,##0.0"/>
    <numFmt numFmtId="200" formatCode="00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8.5"/>
      <name val="MS Sans Serif"/>
      <family val="2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mediumGray">
        <bgColor indexed="9"/>
      </patternFill>
    </fill>
    <fill>
      <patternFill patternType="mediumGray"/>
    </fill>
  </fills>
  <borders count="4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37" fontId="6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" fontId="0" fillId="0" borderId="3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16" fillId="0" borderId="9" xfId="0" applyNumberFormat="1" applyFont="1" applyBorder="1" applyAlignment="1">
      <alignment/>
    </xf>
    <xf numFmtId="2" fontId="16" fillId="0" borderId="10" xfId="0" applyNumberFormat="1" applyFont="1" applyBorder="1" applyAlignment="1">
      <alignment/>
    </xf>
    <xf numFmtId="3" fontId="16" fillId="0" borderId="9" xfId="0" applyNumberFormat="1" applyFont="1" applyFill="1" applyBorder="1" applyAlignment="1">
      <alignment/>
    </xf>
    <xf numFmtId="2" fontId="15" fillId="0" borderId="11" xfId="0" applyNumberFormat="1" applyFont="1" applyBorder="1" applyAlignment="1">
      <alignment/>
    </xf>
    <xf numFmtId="3" fontId="15" fillId="0" borderId="9" xfId="0" applyNumberFormat="1" applyFont="1" applyFill="1" applyBorder="1" applyAlignment="1">
      <alignment/>
    </xf>
    <xf numFmtId="2" fontId="16" fillId="0" borderId="11" xfId="0" applyNumberFormat="1" applyFont="1" applyBorder="1" applyAlignment="1">
      <alignment/>
    </xf>
    <xf numFmtId="3" fontId="15" fillId="0" borderId="9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3" fontId="16" fillId="0" borderId="9" xfId="0" applyNumberFormat="1" applyFont="1" applyBorder="1" applyAlignment="1">
      <alignment horizontal="right"/>
    </xf>
    <xf numFmtId="2" fontId="16" fillId="0" borderId="9" xfId="0" applyNumberFormat="1" applyFont="1" applyBorder="1" applyAlignment="1">
      <alignment/>
    </xf>
    <xf numFmtId="3" fontId="15" fillId="0" borderId="9" xfId="0" applyNumberFormat="1" applyFont="1" applyBorder="1" applyAlignment="1">
      <alignment horizontal="right"/>
    </xf>
    <xf numFmtId="2" fontId="15" fillId="0" borderId="9" xfId="0" applyNumberFormat="1" applyFont="1" applyBorder="1" applyAlignment="1">
      <alignment/>
    </xf>
    <xf numFmtId="3" fontId="15" fillId="0" borderId="12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/>
    </xf>
    <xf numFmtId="3" fontId="16" fillId="0" borderId="14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" fontId="15" fillId="0" borderId="17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2" fontId="16" fillId="0" borderId="17" xfId="0" applyNumberFormat="1" applyFont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2" fontId="15" fillId="0" borderId="13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2" fontId="16" fillId="0" borderId="21" xfId="0" applyNumberFormat="1" applyFont="1" applyBorder="1" applyAlignment="1">
      <alignment horizontal="right" vertical="center"/>
    </xf>
    <xf numFmtId="2" fontId="15" fillId="0" borderId="22" xfId="0" applyNumberFormat="1" applyFont="1" applyBorder="1" applyAlignment="1">
      <alignment horizontal="right" vertical="center"/>
    </xf>
    <xf numFmtId="2" fontId="16" fillId="0" borderId="22" xfId="0" applyNumberFormat="1" applyFont="1" applyBorder="1" applyAlignment="1">
      <alignment horizontal="right" vertical="center"/>
    </xf>
    <xf numFmtId="2" fontId="15" fillId="0" borderId="23" xfId="0" applyNumberFormat="1" applyFont="1" applyBorder="1" applyAlignment="1">
      <alignment horizontal="right" vertical="center"/>
    </xf>
    <xf numFmtId="3" fontId="16" fillId="0" borderId="24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/>
    </xf>
    <xf numFmtId="3" fontId="15" fillId="0" borderId="25" xfId="17" applyNumberFormat="1" applyBorder="1">
      <alignment/>
      <protection/>
    </xf>
    <xf numFmtId="3" fontId="15" fillId="0" borderId="26" xfId="17" applyNumberFormat="1" applyBorder="1">
      <alignment/>
      <protection/>
    </xf>
    <xf numFmtId="3" fontId="15" fillId="0" borderId="27" xfId="17" applyNumberFormat="1" applyBorder="1">
      <alignment/>
      <protection/>
    </xf>
    <xf numFmtId="3" fontId="15" fillId="0" borderId="28" xfId="17" applyNumberFormat="1" applyBorder="1">
      <alignment/>
      <protection/>
    </xf>
    <xf numFmtId="49" fontId="5" fillId="0" borderId="0" xfId="0" applyNumberFormat="1" applyFont="1" applyBorder="1" applyAlignment="1" quotePrefix="1">
      <alignment horizontal="left" vertical="top"/>
    </xf>
    <xf numFmtId="49" fontId="10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2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2" xfId="0" applyNumberFormat="1" applyFont="1" applyFill="1" applyBorder="1" applyAlignment="1" quotePrefix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Continuous" vertical="center" wrapText="1"/>
    </xf>
    <xf numFmtId="0" fontId="4" fillId="2" borderId="3" xfId="0" applyNumberFormat="1" applyFont="1" applyFill="1" applyBorder="1" applyAlignment="1" quotePrefix="1">
      <alignment horizontal="centerContinuous" vertical="center" wrapText="1"/>
    </xf>
    <xf numFmtId="0" fontId="7" fillId="2" borderId="29" xfId="0" applyNumberFormat="1" applyFont="1" applyFill="1" applyBorder="1" applyAlignment="1">
      <alignment horizontal="left" wrapText="1"/>
    </xf>
    <xf numFmtId="0" fontId="4" fillId="2" borderId="29" xfId="0" applyNumberFormat="1" applyFont="1" applyFill="1" applyBorder="1" applyAlignment="1">
      <alignment horizontal="left" wrapText="1"/>
    </xf>
    <xf numFmtId="0" fontId="4" fillId="2" borderId="29" xfId="0" applyNumberFormat="1" applyFont="1" applyFill="1" applyBorder="1" applyAlignment="1">
      <alignment horizontal="left" wrapText="1"/>
    </xf>
    <xf numFmtId="0" fontId="4" fillId="2" borderId="29" xfId="0" applyNumberFormat="1" applyFont="1" applyFill="1" applyBorder="1" applyAlignment="1" quotePrefix="1">
      <alignment horizontal="left" wrapText="1"/>
    </xf>
    <xf numFmtId="0" fontId="4" fillId="2" borderId="29" xfId="0" applyNumberFormat="1" applyFont="1" applyFill="1" applyBorder="1" applyAlignment="1">
      <alignment/>
    </xf>
    <xf numFmtId="0" fontId="6" fillId="2" borderId="29" xfId="0" applyNumberFormat="1" applyFont="1" applyFill="1" applyBorder="1" applyAlignment="1">
      <alignment/>
    </xf>
    <xf numFmtId="0" fontId="7" fillId="2" borderId="30" xfId="0" applyNumberFormat="1" applyFont="1" applyFill="1" applyBorder="1" applyAlignment="1">
      <alignment horizontal="left"/>
    </xf>
    <xf numFmtId="0" fontId="4" fillId="2" borderId="3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left" wrapText="1"/>
    </xf>
    <xf numFmtId="0" fontId="7" fillId="2" borderId="29" xfId="0" applyFont="1" applyFill="1" applyBorder="1" applyAlignment="1" quotePrefix="1">
      <alignment horizontal="left" wrapText="1"/>
    </xf>
    <xf numFmtId="0" fontId="4" fillId="2" borderId="29" xfId="0" applyFont="1" applyFill="1" applyBorder="1" applyAlignment="1" quotePrefix="1">
      <alignment horizontal="left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 quotePrefix="1">
      <alignment horizontal="center" vertical="center" wrapText="1"/>
    </xf>
    <xf numFmtId="0" fontId="4" fillId="3" borderId="34" xfId="0" applyFont="1" applyFill="1" applyBorder="1" applyAlignment="1" quotePrefix="1">
      <alignment horizontal="center" vertical="center" wrapText="1"/>
    </xf>
    <xf numFmtId="0" fontId="4" fillId="3" borderId="35" xfId="0" applyFont="1" applyFill="1" applyBorder="1" applyAlignment="1" quotePrefix="1">
      <alignment horizontal="center" vertical="center" wrapText="1"/>
    </xf>
    <xf numFmtId="0" fontId="4" fillId="3" borderId="36" xfId="0" applyFont="1" applyFill="1" applyBorder="1" applyAlignment="1" quotePrefix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4" fillId="3" borderId="38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 quotePrefix="1">
      <alignment horizontal="left" vertical="center" wrapText="1"/>
    </xf>
    <xf numFmtId="0" fontId="4" fillId="3" borderId="39" xfId="0" applyFont="1" applyFill="1" applyBorder="1" applyAlignment="1" quotePrefix="1">
      <alignment horizontal="left" vertical="center" wrapText="1"/>
    </xf>
    <xf numFmtId="3" fontId="16" fillId="0" borderId="24" xfId="0" applyNumberFormat="1" applyFont="1" applyBorder="1" applyAlignment="1">
      <alignment horizontal="right" vertical="center"/>
    </xf>
    <xf numFmtId="3" fontId="15" fillId="0" borderId="40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41" xfId="0" applyNumberFormat="1" applyFont="1" applyBorder="1" applyAlignment="1">
      <alignment/>
    </xf>
    <xf numFmtId="3" fontId="15" fillId="0" borderId="27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Normal_veterani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workbookViewId="0" topLeftCell="B1">
      <selection activeCell="I28" sqref="I28"/>
    </sheetView>
  </sheetViews>
  <sheetFormatPr defaultColWidth="9.140625" defaultRowHeight="12.75"/>
  <cols>
    <col min="1" max="1" width="2.140625" style="0" hidden="1" customWidth="1"/>
    <col min="2" max="2" width="27.00390625" style="0" customWidth="1"/>
    <col min="3" max="3" width="11.140625" style="0" customWidth="1"/>
    <col min="4" max="4" width="19.00390625" style="0" customWidth="1"/>
    <col min="5" max="5" width="11.57421875" style="0" customWidth="1"/>
    <col min="6" max="6" width="11.140625" style="0" customWidth="1"/>
    <col min="7" max="7" width="12.140625" style="0" customWidth="1"/>
    <col min="8" max="8" width="10.421875" style="0" customWidth="1"/>
    <col min="9" max="9" width="10.28125" style="0" customWidth="1"/>
  </cols>
  <sheetData>
    <row r="2" ht="12.75">
      <c r="F2" s="15"/>
    </row>
    <row r="3" ht="15.75">
      <c r="C3" s="19" t="s">
        <v>42</v>
      </c>
    </row>
    <row r="4" spans="3:7" ht="15" customHeight="1">
      <c r="C4" s="104" t="s">
        <v>41</v>
      </c>
      <c r="D4" s="105"/>
      <c r="E4" s="105"/>
      <c r="F4" s="105"/>
      <c r="G4" s="105"/>
    </row>
    <row r="5" ht="9" customHeight="1"/>
    <row r="6" spans="1:8" ht="23.25" customHeight="1" thickBot="1">
      <c r="A6" s="16" t="s">
        <v>38</v>
      </c>
      <c r="B6" s="18" t="s">
        <v>43</v>
      </c>
      <c r="C6" s="62" t="s">
        <v>57</v>
      </c>
      <c r="D6" s="10"/>
      <c r="E6" s="11"/>
      <c r="F6" s="11"/>
      <c r="G6" s="11"/>
      <c r="H6" s="11"/>
    </row>
    <row r="7" spans="2:9" ht="66.75" customHeight="1" thickBot="1" thickTop="1">
      <c r="B7" s="68" t="s">
        <v>2</v>
      </c>
      <c r="C7" s="69" t="s">
        <v>30</v>
      </c>
      <c r="D7" s="69" t="s">
        <v>36</v>
      </c>
      <c r="E7" s="69" t="s">
        <v>37</v>
      </c>
      <c r="F7" s="69" t="s">
        <v>64</v>
      </c>
      <c r="G7" s="69" t="s">
        <v>66</v>
      </c>
      <c r="H7" s="70" t="s">
        <v>3</v>
      </c>
      <c r="I7" s="71" t="s">
        <v>21</v>
      </c>
    </row>
    <row r="8" spans="2:9" ht="21.75" customHeight="1" thickBot="1" thickTop="1">
      <c r="B8" s="2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14">
        <v>6</v>
      </c>
      <c r="I8" s="17">
        <v>7</v>
      </c>
    </row>
    <row r="9" spans="2:11" ht="13.5" customHeight="1" thickTop="1">
      <c r="B9" s="72" t="s">
        <v>4</v>
      </c>
      <c r="C9" s="40">
        <f>C10+C16+C18+C20+C28</f>
        <v>4609897</v>
      </c>
      <c r="D9" s="40">
        <f>D10+D16+D18+D20+D28</f>
        <v>1235381285</v>
      </c>
      <c r="E9" s="40">
        <f aca="true" t="shared" si="0" ref="E9:E32">D9/C9</f>
        <v>267.9845742757376</v>
      </c>
      <c r="F9" s="40">
        <v>262</v>
      </c>
      <c r="G9" s="41">
        <v>231</v>
      </c>
      <c r="H9" s="52">
        <f aca="true" t="shared" si="1" ref="H9:H32">E9/F9*100</f>
        <v>102.28418865486168</v>
      </c>
      <c r="I9" s="42">
        <f>E9/G9*100</f>
        <v>116.01063821460502</v>
      </c>
      <c r="K9" s="64"/>
    </row>
    <row r="10" spans="2:11" ht="13.5" customHeight="1">
      <c r="B10" s="73" t="s">
        <v>25</v>
      </c>
      <c r="C10" s="40">
        <f>C12+C14</f>
        <v>3034252</v>
      </c>
      <c r="D10" s="43">
        <f>D12+D14</f>
        <v>952253341</v>
      </c>
      <c r="E10" s="40">
        <f t="shared" si="0"/>
        <v>313.8346257990437</v>
      </c>
      <c r="F10" s="43">
        <v>305</v>
      </c>
      <c r="G10" s="50">
        <v>269</v>
      </c>
      <c r="H10" s="53">
        <f t="shared" si="1"/>
        <v>102.89659862263727</v>
      </c>
      <c r="I10" s="44">
        <f aca="true" t="shared" si="2" ref="I10:I32">E10/G10*100</f>
        <v>116.66714713719098</v>
      </c>
      <c r="K10" s="51"/>
    </row>
    <row r="11" spans="2:11" ht="13.5" customHeight="1">
      <c r="B11" s="73" t="s">
        <v>47</v>
      </c>
      <c r="C11" s="43">
        <f>C13+C15</f>
        <v>1384632</v>
      </c>
      <c r="D11" s="43">
        <f>D13+D15</f>
        <v>386468429</v>
      </c>
      <c r="E11" s="43">
        <f t="shared" si="0"/>
        <v>279.112738258252</v>
      </c>
      <c r="F11" s="43">
        <v>270</v>
      </c>
      <c r="G11" s="50">
        <v>238</v>
      </c>
      <c r="H11" s="53">
        <f t="shared" si="1"/>
        <v>103.37508824379704</v>
      </c>
      <c r="I11" s="44">
        <f t="shared" si="2"/>
        <v>117.2742597723748</v>
      </c>
      <c r="K11" s="51"/>
    </row>
    <row r="12" spans="2:11" ht="13.5" customHeight="1">
      <c r="B12" s="74" t="s">
        <v>44</v>
      </c>
      <c r="C12" s="40">
        <v>2133096</v>
      </c>
      <c r="D12" s="40">
        <v>794270282</v>
      </c>
      <c r="E12" s="40">
        <f t="shared" si="0"/>
        <v>372.35561925014156</v>
      </c>
      <c r="F12" s="40">
        <v>363</v>
      </c>
      <c r="G12" s="49">
        <v>320</v>
      </c>
      <c r="H12" s="54">
        <f t="shared" si="1"/>
        <v>102.5773055785514</v>
      </c>
      <c r="I12" s="46">
        <f t="shared" si="2"/>
        <v>116.36113101566923</v>
      </c>
      <c r="K12" s="64"/>
    </row>
    <row r="13" spans="2:11" ht="13.5" customHeight="1">
      <c r="B13" s="73" t="s">
        <v>45</v>
      </c>
      <c r="C13" s="43">
        <v>836963</v>
      </c>
      <c r="D13" s="43">
        <v>294841940</v>
      </c>
      <c r="E13" s="43">
        <f t="shared" si="0"/>
        <v>352.27595485105076</v>
      </c>
      <c r="F13" s="43">
        <v>342</v>
      </c>
      <c r="G13" s="50">
        <v>300</v>
      </c>
      <c r="H13" s="53">
        <f t="shared" si="1"/>
        <v>103.00466516112594</v>
      </c>
      <c r="I13" s="44">
        <f t="shared" si="2"/>
        <v>117.4253182836836</v>
      </c>
      <c r="K13" s="51"/>
    </row>
    <row r="14" spans="2:11" ht="13.5" customHeight="1">
      <c r="B14" s="75" t="s">
        <v>46</v>
      </c>
      <c r="C14" s="40">
        <v>901156</v>
      </c>
      <c r="D14" s="43">
        <v>157983059</v>
      </c>
      <c r="E14" s="40">
        <f t="shared" si="0"/>
        <v>175.31155427029282</v>
      </c>
      <c r="F14" s="43">
        <v>166</v>
      </c>
      <c r="G14" s="50">
        <v>142</v>
      </c>
      <c r="H14" s="53">
        <f t="shared" si="1"/>
        <v>105.60937004234508</v>
      </c>
      <c r="I14" s="44">
        <f t="shared" si="2"/>
        <v>123.45884103541746</v>
      </c>
      <c r="K14" s="51"/>
    </row>
    <row r="15" spans="2:11" ht="13.5" customHeight="1">
      <c r="B15" s="73" t="s">
        <v>45</v>
      </c>
      <c r="C15" s="43">
        <v>547669</v>
      </c>
      <c r="D15" s="43">
        <v>91626489</v>
      </c>
      <c r="E15" s="43">
        <f t="shared" si="0"/>
        <v>167.30267552116334</v>
      </c>
      <c r="F15" s="43">
        <v>160</v>
      </c>
      <c r="G15" s="50">
        <v>138</v>
      </c>
      <c r="H15" s="53">
        <f t="shared" si="1"/>
        <v>104.56417220072709</v>
      </c>
      <c r="I15" s="44">
        <f t="shared" si="2"/>
        <v>121.2338228414227</v>
      </c>
      <c r="K15" s="51"/>
    </row>
    <row r="16" spans="2:11" ht="13.5" customHeight="1">
      <c r="B16" s="76" t="s">
        <v>22</v>
      </c>
      <c r="C16" s="40">
        <v>11860</v>
      </c>
      <c r="D16" s="43">
        <v>4646926</v>
      </c>
      <c r="E16" s="40">
        <f t="shared" si="0"/>
        <v>391.8150084317032</v>
      </c>
      <c r="F16" s="43">
        <v>392</v>
      </c>
      <c r="G16" s="50">
        <v>364</v>
      </c>
      <c r="H16" s="53">
        <f t="shared" si="1"/>
        <v>99.95280827339367</v>
      </c>
      <c r="I16" s="44">
        <f t="shared" si="2"/>
        <v>107.64148583288548</v>
      </c>
      <c r="K16" s="51"/>
    </row>
    <row r="17" spans="2:11" ht="13.5" customHeight="1">
      <c r="B17" s="73" t="s">
        <v>39</v>
      </c>
      <c r="C17" s="43">
        <v>8317</v>
      </c>
      <c r="D17" s="43">
        <v>3228977</v>
      </c>
      <c r="E17" s="43">
        <f t="shared" si="0"/>
        <v>388.2381868462186</v>
      </c>
      <c r="F17" s="43">
        <v>388</v>
      </c>
      <c r="G17" s="50">
        <v>360</v>
      </c>
      <c r="H17" s="53">
        <f t="shared" si="1"/>
        <v>100.06138836242746</v>
      </c>
      <c r="I17" s="44">
        <f t="shared" si="2"/>
        <v>107.84394079061627</v>
      </c>
      <c r="K17" s="51"/>
    </row>
    <row r="18" spans="2:11" ht="13.5" customHeight="1">
      <c r="B18" s="77" t="s">
        <v>23</v>
      </c>
      <c r="C18" s="40">
        <v>112740</v>
      </c>
      <c r="D18" s="43">
        <v>27545424</v>
      </c>
      <c r="E18" s="40">
        <f t="shared" si="0"/>
        <v>244.32698243746674</v>
      </c>
      <c r="F18" s="43">
        <v>244</v>
      </c>
      <c r="G18" s="50">
        <v>219</v>
      </c>
      <c r="H18" s="53">
        <f t="shared" si="1"/>
        <v>100.13400919568309</v>
      </c>
      <c r="I18" s="44">
        <f t="shared" si="2"/>
        <v>111.56483216322681</v>
      </c>
      <c r="K18" s="51"/>
    </row>
    <row r="19" spans="2:11" ht="13.5" customHeight="1">
      <c r="B19" s="73" t="s">
        <v>39</v>
      </c>
      <c r="C19" s="43">
        <v>79003</v>
      </c>
      <c r="D19" s="43">
        <v>18088469</v>
      </c>
      <c r="E19" s="43">
        <f t="shared" si="0"/>
        <v>228.95926736959356</v>
      </c>
      <c r="F19" s="43">
        <v>228</v>
      </c>
      <c r="G19" s="50">
        <v>203</v>
      </c>
      <c r="H19" s="53">
        <f t="shared" si="1"/>
        <v>100.42073130245332</v>
      </c>
      <c r="I19" s="44">
        <f t="shared" si="2"/>
        <v>112.78781643822342</v>
      </c>
      <c r="K19" s="51"/>
    </row>
    <row r="20" spans="2:11" ht="13.5" customHeight="1">
      <c r="B20" s="73" t="s">
        <v>24</v>
      </c>
      <c r="C20" s="40">
        <f>C22+C24+C26</f>
        <v>825358</v>
      </c>
      <c r="D20" s="43">
        <f>D22+D24+D26</f>
        <v>170085032</v>
      </c>
      <c r="E20" s="40">
        <f t="shared" si="0"/>
        <v>206.07425141574927</v>
      </c>
      <c r="F20" s="43">
        <v>205</v>
      </c>
      <c r="G20" s="50">
        <v>183</v>
      </c>
      <c r="H20" s="53">
        <f t="shared" si="1"/>
        <v>100.52402508085329</v>
      </c>
      <c r="I20" s="44">
        <f t="shared" si="2"/>
        <v>112.60888055505424</v>
      </c>
      <c r="K20" s="51"/>
    </row>
    <row r="21" spans="2:11" ht="13.5" customHeight="1">
      <c r="B21" s="73" t="s">
        <v>39</v>
      </c>
      <c r="C21" s="43">
        <f>C23+C25+C27</f>
        <v>410254</v>
      </c>
      <c r="D21" s="43">
        <f>D23+D25+D27</f>
        <v>79716117</v>
      </c>
      <c r="E21" s="43">
        <f t="shared" si="0"/>
        <v>194.30917675391342</v>
      </c>
      <c r="F21" s="43">
        <v>194</v>
      </c>
      <c r="G21" s="50">
        <v>173</v>
      </c>
      <c r="H21" s="53">
        <f t="shared" si="1"/>
        <v>100.15936946078013</v>
      </c>
      <c r="I21" s="44">
        <f t="shared" si="2"/>
        <v>112.31744321035457</v>
      </c>
      <c r="K21" s="51"/>
    </row>
    <row r="22" spans="2:11" ht="13.5" customHeight="1">
      <c r="B22" s="75" t="s">
        <v>5</v>
      </c>
      <c r="C22" s="40">
        <v>34642</v>
      </c>
      <c r="D22" s="43">
        <v>7828407</v>
      </c>
      <c r="E22" s="40">
        <f t="shared" si="0"/>
        <v>225.98022631487788</v>
      </c>
      <c r="F22" s="43">
        <v>225</v>
      </c>
      <c r="G22" s="50">
        <v>203</v>
      </c>
      <c r="H22" s="53">
        <f t="shared" si="1"/>
        <v>100.43565613994572</v>
      </c>
      <c r="I22" s="44">
        <f t="shared" si="2"/>
        <v>111.3203085294965</v>
      </c>
      <c r="K22" s="51"/>
    </row>
    <row r="23" spans="2:11" ht="13.5" customHeight="1">
      <c r="B23" s="73" t="s">
        <v>40</v>
      </c>
      <c r="C23" s="43">
        <v>11953</v>
      </c>
      <c r="D23" s="43">
        <v>2524094</v>
      </c>
      <c r="E23" s="43">
        <f t="shared" si="0"/>
        <v>211.16824228227225</v>
      </c>
      <c r="F23" s="43">
        <v>211</v>
      </c>
      <c r="G23" s="50">
        <v>191</v>
      </c>
      <c r="H23" s="53">
        <f t="shared" si="1"/>
        <v>100.07973567880202</v>
      </c>
      <c r="I23" s="44">
        <f t="shared" si="2"/>
        <v>110.5592891530221</v>
      </c>
      <c r="K23" s="51"/>
    </row>
    <row r="24" spans="2:11" ht="13.5" customHeight="1">
      <c r="B24" s="75" t="s">
        <v>6</v>
      </c>
      <c r="C24" s="40">
        <v>549483</v>
      </c>
      <c r="D24" s="43">
        <v>114260125</v>
      </c>
      <c r="E24" s="40">
        <f t="shared" si="0"/>
        <v>207.94114649588795</v>
      </c>
      <c r="F24" s="43">
        <v>207</v>
      </c>
      <c r="G24" s="50">
        <v>185</v>
      </c>
      <c r="H24" s="53">
        <f t="shared" si="1"/>
        <v>100.45466014294104</v>
      </c>
      <c r="I24" s="44">
        <f t="shared" si="2"/>
        <v>112.40061972750699</v>
      </c>
      <c r="K24" s="51"/>
    </row>
    <row r="25" spans="2:11" ht="13.5" customHeight="1">
      <c r="B25" s="73" t="s">
        <v>40</v>
      </c>
      <c r="C25" s="43">
        <v>277050</v>
      </c>
      <c r="D25" s="43">
        <v>54330010</v>
      </c>
      <c r="E25" s="43">
        <f t="shared" si="0"/>
        <v>196.10182277567228</v>
      </c>
      <c r="F25" s="43">
        <v>195</v>
      </c>
      <c r="G25" s="50">
        <v>175</v>
      </c>
      <c r="H25" s="53">
        <f t="shared" si="1"/>
        <v>100.56503732085757</v>
      </c>
      <c r="I25" s="44">
        <f t="shared" si="2"/>
        <v>112.05818444324129</v>
      </c>
      <c r="K25" s="51"/>
    </row>
    <row r="26" spans="2:11" ht="13.5" customHeight="1">
      <c r="B26" s="75" t="s">
        <v>35</v>
      </c>
      <c r="C26" s="40">
        <v>241233</v>
      </c>
      <c r="D26" s="43">
        <v>47996500</v>
      </c>
      <c r="E26" s="40">
        <f t="shared" si="0"/>
        <v>198.96324300572476</v>
      </c>
      <c r="F26" s="43">
        <v>198</v>
      </c>
      <c r="G26" s="50">
        <v>175</v>
      </c>
      <c r="H26" s="53">
        <f t="shared" si="1"/>
        <v>100.48648636652766</v>
      </c>
      <c r="I26" s="44">
        <f t="shared" si="2"/>
        <v>113.69328171755701</v>
      </c>
      <c r="K26" s="51"/>
    </row>
    <row r="27" spans="2:11" ht="13.5" customHeight="1">
      <c r="B27" s="73" t="s">
        <v>40</v>
      </c>
      <c r="C27" s="43">
        <v>121251</v>
      </c>
      <c r="D27" s="43">
        <v>22862013</v>
      </c>
      <c r="E27" s="43">
        <f t="shared" si="0"/>
        <v>188.55112947522082</v>
      </c>
      <c r="F27" s="43">
        <v>188</v>
      </c>
      <c r="G27" s="50">
        <v>168</v>
      </c>
      <c r="H27" s="53">
        <f t="shared" si="1"/>
        <v>100.29315397618129</v>
      </c>
      <c r="I27" s="44">
        <f t="shared" si="2"/>
        <v>112.23281516382191</v>
      </c>
      <c r="K27" s="51"/>
    </row>
    <row r="28" spans="2:11" ht="13.5" customHeight="1">
      <c r="B28" s="73" t="s">
        <v>26</v>
      </c>
      <c r="C28" s="40">
        <v>625687</v>
      </c>
      <c r="D28" s="43">
        <v>80850562</v>
      </c>
      <c r="E28" s="40">
        <f t="shared" si="0"/>
        <v>129.21886182707968</v>
      </c>
      <c r="F28" s="43">
        <v>127</v>
      </c>
      <c r="G28" s="50">
        <v>113</v>
      </c>
      <c r="H28" s="53">
        <f t="shared" si="1"/>
        <v>101.74713529691313</v>
      </c>
      <c r="I28" s="44">
        <f t="shared" si="2"/>
        <v>114.35297506821212</v>
      </c>
      <c r="K28" s="51"/>
    </row>
    <row r="29" spans="2:11" ht="13.5" customHeight="1">
      <c r="B29" s="72" t="s">
        <v>7</v>
      </c>
      <c r="C29" s="40">
        <v>3633</v>
      </c>
      <c r="D29" s="40">
        <v>280777</v>
      </c>
      <c r="E29" s="40">
        <f t="shared" si="0"/>
        <v>77.28516377649326</v>
      </c>
      <c r="F29" s="40">
        <v>77</v>
      </c>
      <c r="G29" s="49">
        <v>68</v>
      </c>
      <c r="H29" s="54">
        <f t="shared" si="1"/>
        <v>100.37034256687436</v>
      </c>
      <c r="I29" s="46">
        <f t="shared" si="2"/>
        <v>113.65465261249011</v>
      </c>
      <c r="K29" s="64"/>
    </row>
    <row r="30" spans="2:11" ht="13.5" customHeight="1">
      <c r="B30" s="73" t="s">
        <v>39</v>
      </c>
      <c r="C30" s="43">
        <v>2807</v>
      </c>
      <c r="D30" s="43">
        <v>216592</v>
      </c>
      <c r="E30" s="43">
        <f t="shared" si="0"/>
        <v>77.16138225863912</v>
      </c>
      <c r="F30" s="43">
        <v>77</v>
      </c>
      <c r="G30" s="50">
        <v>68</v>
      </c>
      <c r="H30" s="53">
        <f t="shared" si="1"/>
        <v>100.20958734888197</v>
      </c>
      <c r="I30" s="44">
        <f t="shared" si="2"/>
        <v>113.47262096858695</v>
      </c>
      <c r="K30" s="51"/>
    </row>
    <row r="31" spans="2:11" ht="13.5" customHeight="1">
      <c r="B31" s="78" t="s">
        <v>1</v>
      </c>
      <c r="C31" s="45">
        <v>20773</v>
      </c>
      <c r="D31" s="45">
        <v>4479893</v>
      </c>
      <c r="E31" s="45">
        <f t="shared" si="0"/>
        <v>215.65941366196506</v>
      </c>
      <c r="F31" s="45">
        <v>216</v>
      </c>
      <c r="G31" s="45">
        <v>209</v>
      </c>
      <c r="H31" s="54">
        <f t="shared" si="1"/>
        <v>99.84232113979864</v>
      </c>
      <c r="I31" s="46">
        <f t="shared" si="2"/>
        <v>103.18632232629908</v>
      </c>
      <c r="K31" s="64"/>
    </row>
    <row r="32" spans="2:11" ht="13.5" customHeight="1" thickBot="1">
      <c r="B32" s="79" t="s">
        <v>39</v>
      </c>
      <c r="C32" s="47">
        <v>14582</v>
      </c>
      <c r="D32" s="47">
        <v>2314809</v>
      </c>
      <c r="E32" s="47">
        <f t="shared" si="0"/>
        <v>158.74427376217255</v>
      </c>
      <c r="F32" s="47">
        <v>159</v>
      </c>
      <c r="G32" s="47">
        <v>153</v>
      </c>
      <c r="H32" s="55">
        <f t="shared" si="1"/>
        <v>99.83916588815885</v>
      </c>
      <c r="I32" s="48">
        <f t="shared" si="2"/>
        <v>103.75442729553761</v>
      </c>
      <c r="K32" s="51"/>
    </row>
    <row r="33" spans="2:10" ht="13.5" customHeight="1" thickTop="1">
      <c r="B33" s="51"/>
      <c r="C33" s="51"/>
      <c r="D33" s="51"/>
      <c r="E33" s="51"/>
      <c r="F33" s="51"/>
      <c r="G33" s="66"/>
      <c r="H33" s="66"/>
      <c r="J33" s="51"/>
    </row>
    <row r="34" spans="2:10" ht="13.5" customHeight="1">
      <c r="B34" s="67" t="s">
        <v>65</v>
      </c>
      <c r="C34" s="51"/>
      <c r="D34" s="51"/>
      <c r="E34" s="51"/>
      <c r="F34" s="51"/>
      <c r="G34" s="66"/>
      <c r="H34" s="66"/>
      <c r="J34" s="51"/>
    </row>
    <row r="35" spans="2:10" ht="13.5" customHeight="1">
      <c r="B35" s="51"/>
      <c r="C35" s="51"/>
      <c r="D35" s="51"/>
      <c r="E35" s="51"/>
      <c r="F35" s="51"/>
      <c r="G35" s="66"/>
      <c r="H35" s="66"/>
      <c r="J35" s="51"/>
    </row>
    <row r="36" spans="5:11" ht="15.75">
      <c r="E36" s="6"/>
      <c r="F36" s="6"/>
      <c r="G36" s="6"/>
      <c r="H36" s="6"/>
      <c r="K36" s="65"/>
    </row>
    <row r="37" spans="5:8" ht="15.75">
      <c r="E37" s="6"/>
      <c r="F37" s="6"/>
      <c r="G37" s="6"/>
      <c r="H37" s="6"/>
    </row>
    <row r="38" spans="5:8" ht="15.75">
      <c r="E38" s="6"/>
      <c r="F38" s="6"/>
      <c r="G38" s="6"/>
      <c r="H38" s="6"/>
    </row>
    <row r="39" spans="5:8" ht="25.5" customHeight="1">
      <c r="E39" s="6"/>
      <c r="F39" s="6"/>
      <c r="G39" s="6"/>
      <c r="H39" s="6"/>
    </row>
    <row r="40" spans="5:8" ht="20.25" customHeight="1">
      <c r="E40" s="6" t="s">
        <v>0</v>
      </c>
      <c r="F40" s="6"/>
      <c r="G40" s="6"/>
      <c r="H40" s="6"/>
    </row>
    <row r="41" spans="5:8" ht="19.5" customHeight="1">
      <c r="E41" s="6" t="s">
        <v>0</v>
      </c>
      <c r="F41" s="9" t="s">
        <v>0</v>
      </c>
      <c r="G41" s="9"/>
      <c r="H41" s="6"/>
    </row>
    <row r="42" spans="5:8" ht="21" customHeight="1">
      <c r="E42" s="6" t="s">
        <v>0</v>
      </c>
      <c r="F42" s="6"/>
      <c r="G42" s="6"/>
      <c r="H42" s="6"/>
    </row>
    <row r="43" spans="5:8" ht="20.25" customHeight="1">
      <c r="E43" s="6" t="s">
        <v>0</v>
      </c>
      <c r="F43" s="6"/>
      <c r="G43" s="6"/>
      <c r="H43" s="6"/>
    </row>
    <row r="44" spans="5:8" ht="17.25" customHeight="1">
      <c r="E44" s="6" t="s">
        <v>0</v>
      </c>
      <c r="F44" s="6"/>
      <c r="G44" s="6"/>
      <c r="H44" s="6"/>
    </row>
    <row r="45" spans="5:8" ht="19.5" customHeight="1">
      <c r="E45" s="6" t="s">
        <v>0</v>
      </c>
      <c r="F45" s="6"/>
      <c r="G45" s="6"/>
      <c r="H45" s="6"/>
    </row>
    <row r="46" spans="5:8" ht="18" customHeight="1">
      <c r="E46" s="6" t="s">
        <v>0</v>
      </c>
      <c r="F46" s="6"/>
      <c r="G46" s="6"/>
      <c r="H46" s="6"/>
    </row>
    <row r="47" spans="5:8" ht="17.25" customHeight="1">
      <c r="E47" s="6" t="s">
        <v>0</v>
      </c>
      <c r="F47" s="6"/>
      <c r="G47" s="6"/>
      <c r="H47" s="6"/>
    </row>
    <row r="48" spans="5:8" ht="18" customHeight="1">
      <c r="E48" s="6" t="s">
        <v>0</v>
      </c>
      <c r="F48" s="6"/>
      <c r="G48" s="6"/>
      <c r="H48" s="6"/>
    </row>
    <row r="49" spans="5:8" ht="16.5" customHeight="1">
      <c r="E49" s="6" t="s">
        <v>0</v>
      </c>
      <c r="F49" s="6"/>
      <c r="G49" s="6"/>
      <c r="H49" s="6"/>
    </row>
    <row r="50" spans="6:8" ht="21" customHeight="1">
      <c r="F50" s="6"/>
      <c r="G50" s="6"/>
      <c r="H50" s="6"/>
    </row>
  </sheetData>
  <mergeCells count="1">
    <mergeCell ref="C4:G4"/>
  </mergeCells>
  <printOptions horizontalCentered="1" verticalCentered="1"/>
  <pageMargins left="0.38" right="0.52" top="0.17" bottom="0.17" header="0.17" footer="0.17"/>
  <pageSetup horizontalDpi="120" verticalDpi="120" orientation="landscape" paperSize="9" r:id="rId4"/>
  <rowBreaks count="1" manualBreakCount="1">
    <brk id="37" max="8" man="1"/>
  </rowBreaks>
  <colBreaks count="1" manualBreakCount="1">
    <brk id="12" max="65535" man="1"/>
  </colBreaks>
  <legacyDrawing r:id="rId3"/>
  <oleObjects>
    <oleObject progId="PBrush" shapeId="10190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 topLeftCell="A3">
      <selection activeCell="H15" sqref="H15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8.00390625" style="0" customWidth="1"/>
    <col min="4" max="4" width="10.00390625" style="0" customWidth="1"/>
    <col min="5" max="5" width="9.28125" style="0" customWidth="1"/>
    <col min="6" max="6" width="11.8515625" style="0" customWidth="1"/>
    <col min="7" max="7" width="9.28125" style="0" customWidth="1"/>
    <col min="8" max="8" width="8.8515625" style="0" customWidth="1"/>
  </cols>
  <sheetData>
    <row r="1" spans="1:8" ht="15.75">
      <c r="A1" s="12" t="s">
        <v>8</v>
      </c>
      <c r="B1" s="12"/>
      <c r="C1" s="12"/>
      <c r="D1" s="12"/>
      <c r="E1" s="12"/>
      <c r="F1" s="12"/>
      <c r="G1" s="12"/>
      <c r="H1" s="12"/>
    </row>
    <row r="2" spans="1:8" ht="15.75">
      <c r="A2" s="12"/>
      <c r="B2" s="12"/>
      <c r="C2" s="12"/>
      <c r="D2" s="12"/>
      <c r="E2" s="12"/>
      <c r="F2" s="12"/>
      <c r="G2" s="12"/>
      <c r="H2" s="12"/>
    </row>
    <row r="3" spans="1:8" ht="15.75">
      <c r="A3" s="5" t="s">
        <v>58</v>
      </c>
      <c r="B3" s="6"/>
      <c r="C3" s="6"/>
      <c r="D3" s="6"/>
      <c r="E3" s="6"/>
      <c r="F3" s="6"/>
      <c r="G3" s="6"/>
      <c r="H3" s="6"/>
    </row>
    <row r="4" spans="1:8" ht="16.5" thickBot="1">
      <c r="A4" s="5"/>
      <c r="B4" s="6"/>
      <c r="C4" s="6"/>
      <c r="D4" s="6"/>
      <c r="E4" s="6"/>
      <c r="F4" s="6"/>
      <c r="G4" s="6"/>
      <c r="H4" s="6"/>
    </row>
    <row r="5" spans="1:8" ht="87" customHeight="1" thickBot="1" thickTop="1">
      <c r="A5" s="80" t="s">
        <v>9</v>
      </c>
      <c r="B5" s="82" t="s">
        <v>31</v>
      </c>
      <c r="C5" s="81" t="s">
        <v>67</v>
      </c>
      <c r="D5" s="81" t="s">
        <v>68</v>
      </c>
      <c r="E5" s="81" t="s">
        <v>69</v>
      </c>
      <c r="F5" s="81" t="s">
        <v>70</v>
      </c>
      <c r="G5" s="82" t="s">
        <v>32</v>
      </c>
      <c r="H5" s="83" t="s">
        <v>33</v>
      </c>
    </row>
    <row r="6" spans="1:8" ht="17.25" thickBot="1" thickTop="1">
      <c r="A6" s="7">
        <v>0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4">
        <v>7</v>
      </c>
    </row>
    <row r="7" spans="1:8" ht="13.5" thickTop="1">
      <c r="A7" s="86" t="s">
        <v>10</v>
      </c>
      <c r="B7" s="25">
        <f>B8+B14+B20</f>
        <v>1282512</v>
      </c>
      <c r="C7" s="34">
        <f>C8+C14+C20</f>
        <v>109864744</v>
      </c>
      <c r="D7" s="25">
        <f aca="true" t="shared" si="0" ref="D7:D20">C7/B7</f>
        <v>85.66371620694387</v>
      </c>
      <c r="E7" s="34">
        <v>83</v>
      </c>
      <c r="F7" s="34">
        <v>74</v>
      </c>
      <c r="G7" s="35">
        <f aca="true" t="shared" si="1" ref="G7:G20">D7/E7*100</f>
        <v>103.20929663487213</v>
      </c>
      <c r="H7" s="26">
        <f aca="true" t="shared" si="2" ref="H7:H20">D7/F7*100</f>
        <v>115.76177865803226</v>
      </c>
    </row>
    <row r="8" spans="1:8" ht="15.75">
      <c r="A8" s="84" t="s">
        <v>27</v>
      </c>
      <c r="B8" s="27">
        <f>B10+B12</f>
        <v>1111899</v>
      </c>
      <c r="C8" s="36">
        <f>C10+C12</f>
        <v>104017627</v>
      </c>
      <c r="D8" s="27">
        <f t="shared" si="0"/>
        <v>93.54952832946158</v>
      </c>
      <c r="E8" s="36">
        <v>90</v>
      </c>
      <c r="F8" s="36">
        <v>80</v>
      </c>
      <c r="G8" s="37">
        <f t="shared" si="1"/>
        <v>103.94392036606843</v>
      </c>
      <c r="H8" s="28">
        <f t="shared" si="2"/>
        <v>116.93691041182697</v>
      </c>
    </row>
    <row r="9" spans="1:9" ht="15.75">
      <c r="A9" s="84" t="s">
        <v>50</v>
      </c>
      <c r="B9" s="29">
        <f>B11+B13</f>
        <v>859799</v>
      </c>
      <c r="C9" s="36">
        <f>C11+C13</f>
        <v>82685882</v>
      </c>
      <c r="D9" s="29">
        <f t="shared" si="0"/>
        <v>96.16885109194125</v>
      </c>
      <c r="E9" s="36">
        <v>95</v>
      </c>
      <c r="F9" s="36">
        <v>84</v>
      </c>
      <c r="G9" s="37">
        <f t="shared" si="1"/>
        <v>101.23036957046448</v>
      </c>
      <c r="H9" s="28">
        <f t="shared" si="2"/>
        <v>114.48672749040625</v>
      </c>
      <c r="I9" s="63"/>
    </row>
    <row r="10" spans="1:8" ht="15.75">
      <c r="A10" s="84" t="s">
        <v>49</v>
      </c>
      <c r="B10" s="25">
        <v>342406</v>
      </c>
      <c r="C10" s="34">
        <v>41109880</v>
      </c>
      <c r="D10" s="25">
        <f t="shared" si="0"/>
        <v>120.06179798251199</v>
      </c>
      <c r="E10" s="34">
        <v>120</v>
      </c>
      <c r="F10" s="34">
        <v>107</v>
      </c>
      <c r="G10" s="35">
        <f t="shared" si="1"/>
        <v>100.05149831876</v>
      </c>
      <c r="H10" s="30">
        <f t="shared" si="2"/>
        <v>112.20728783412335</v>
      </c>
    </row>
    <row r="11" spans="1:8" ht="15.75">
      <c r="A11" s="84" t="s">
        <v>51</v>
      </c>
      <c r="B11" s="31">
        <v>281402</v>
      </c>
      <c r="C11" s="36">
        <v>33414490</v>
      </c>
      <c r="D11" s="31">
        <f t="shared" si="0"/>
        <v>118.74290161406103</v>
      </c>
      <c r="E11" s="36">
        <v>118</v>
      </c>
      <c r="F11" s="36">
        <v>106</v>
      </c>
      <c r="G11" s="37">
        <f t="shared" si="1"/>
        <v>100.62957763903478</v>
      </c>
      <c r="H11" s="28">
        <f t="shared" si="2"/>
        <v>112.02160529628398</v>
      </c>
    </row>
    <row r="12" spans="1:8" ht="17.25" customHeight="1">
      <c r="A12" s="87" t="s">
        <v>53</v>
      </c>
      <c r="B12" s="25">
        <v>769493</v>
      </c>
      <c r="C12" s="36">
        <v>62907747</v>
      </c>
      <c r="D12" s="25">
        <f t="shared" si="0"/>
        <v>81.7522017744151</v>
      </c>
      <c r="E12" s="36">
        <v>78</v>
      </c>
      <c r="F12" s="36">
        <v>69</v>
      </c>
      <c r="G12" s="37">
        <f t="shared" si="1"/>
        <v>104.81051509540397</v>
      </c>
      <c r="H12" s="28">
        <f t="shared" si="2"/>
        <v>118.4814518469784</v>
      </c>
    </row>
    <row r="13" spans="1:8" ht="17.25" customHeight="1">
      <c r="A13" s="84" t="s">
        <v>51</v>
      </c>
      <c r="B13" s="31">
        <v>578397</v>
      </c>
      <c r="C13" s="36">
        <v>49271392</v>
      </c>
      <c r="D13" s="31">
        <f t="shared" si="0"/>
        <v>85.18611265272814</v>
      </c>
      <c r="E13" s="36">
        <v>83</v>
      </c>
      <c r="F13" s="36">
        <v>75</v>
      </c>
      <c r="G13" s="37">
        <f t="shared" si="1"/>
        <v>102.63387066593752</v>
      </c>
      <c r="H13" s="28">
        <f t="shared" si="2"/>
        <v>113.58148353697086</v>
      </c>
    </row>
    <row r="14" spans="1:8" ht="15.75">
      <c r="A14" s="84" t="s">
        <v>28</v>
      </c>
      <c r="B14" s="25">
        <f>B16+B18</f>
        <v>32504</v>
      </c>
      <c r="C14" s="36">
        <f>C16+C18</f>
        <v>2307346</v>
      </c>
      <c r="D14" s="25">
        <f t="shared" si="0"/>
        <v>70.98652473541718</v>
      </c>
      <c r="E14" s="36">
        <v>71</v>
      </c>
      <c r="F14" s="36">
        <v>64</v>
      </c>
      <c r="G14" s="37">
        <f t="shared" si="1"/>
        <v>99.9810207541087</v>
      </c>
      <c r="H14" s="28">
        <f t="shared" si="2"/>
        <v>110.91644489908934</v>
      </c>
    </row>
    <row r="15" spans="1:8" ht="15.75">
      <c r="A15" s="84" t="s">
        <v>50</v>
      </c>
      <c r="B15" s="31">
        <f>B17+B19</f>
        <v>24157</v>
      </c>
      <c r="C15" s="36">
        <f>C17+C19</f>
        <v>1805507</v>
      </c>
      <c r="D15" s="31">
        <f t="shared" si="0"/>
        <v>74.74053069503664</v>
      </c>
      <c r="E15" s="36">
        <v>75</v>
      </c>
      <c r="F15" s="36">
        <v>68</v>
      </c>
      <c r="G15" s="37">
        <f t="shared" si="1"/>
        <v>99.65404092671551</v>
      </c>
      <c r="H15" s="28">
        <f t="shared" si="2"/>
        <v>109.91254513975977</v>
      </c>
    </row>
    <row r="16" spans="1:8" ht="15.75">
      <c r="A16" s="87" t="s">
        <v>52</v>
      </c>
      <c r="B16" s="25">
        <v>2171</v>
      </c>
      <c r="C16" s="36">
        <v>141130</v>
      </c>
      <c r="D16" s="25">
        <f t="shared" si="0"/>
        <v>65.00690925840627</v>
      </c>
      <c r="E16" s="36">
        <v>65</v>
      </c>
      <c r="F16" s="36">
        <v>58</v>
      </c>
      <c r="G16" s="37">
        <f t="shared" si="1"/>
        <v>100.01062962831733</v>
      </c>
      <c r="H16" s="28">
        <f t="shared" si="2"/>
        <v>112.08087803173494</v>
      </c>
    </row>
    <row r="17" spans="1:8" ht="15.75">
      <c r="A17" s="84" t="s">
        <v>48</v>
      </c>
      <c r="B17" s="31">
        <v>1275</v>
      </c>
      <c r="C17" s="36">
        <v>86185</v>
      </c>
      <c r="D17" s="31">
        <f t="shared" si="0"/>
        <v>67.59607843137255</v>
      </c>
      <c r="E17" s="36">
        <v>67</v>
      </c>
      <c r="F17" s="36">
        <v>61</v>
      </c>
      <c r="G17" s="37">
        <f t="shared" si="1"/>
        <v>100.88966930055605</v>
      </c>
      <c r="H17" s="28">
        <f t="shared" si="2"/>
        <v>110.81324333011892</v>
      </c>
    </row>
    <row r="18" spans="1:8" ht="15.75">
      <c r="A18" s="87" t="s">
        <v>54</v>
      </c>
      <c r="B18" s="25">
        <v>30333</v>
      </c>
      <c r="C18" s="36">
        <v>2166216</v>
      </c>
      <c r="D18" s="25">
        <f t="shared" si="0"/>
        <v>71.41449906042924</v>
      </c>
      <c r="E18" s="36">
        <v>71</v>
      </c>
      <c r="F18" s="36">
        <v>64</v>
      </c>
      <c r="G18" s="37">
        <f t="shared" si="1"/>
        <v>100.58380149356229</v>
      </c>
      <c r="H18" s="28">
        <f t="shared" si="2"/>
        <v>111.58515478192068</v>
      </c>
    </row>
    <row r="19" spans="1:8" ht="15.75">
      <c r="A19" s="84" t="s">
        <v>48</v>
      </c>
      <c r="B19" s="31">
        <v>22882</v>
      </c>
      <c r="C19" s="36">
        <v>1719322</v>
      </c>
      <c r="D19" s="31">
        <f t="shared" si="0"/>
        <v>75.13862424613234</v>
      </c>
      <c r="E19" s="36">
        <v>75</v>
      </c>
      <c r="F19" s="36">
        <v>68</v>
      </c>
      <c r="G19" s="37">
        <f t="shared" si="1"/>
        <v>100.18483232817646</v>
      </c>
      <c r="H19" s="28">
        <f t="shared" si="2"/>
        <v>110.49797683254756</v>
      </c>
    </row>
    <row r="20" spans="1:8" ht="16.5" thickBot="1">
      <c r="A20" s="85" t="s">
        <v>29</v>
      </c>
      <c r="B20" s="32">
        <v>138109</v>
      </c>
      <c r="C20" s="38">
        <v>3539771</v>
      </c>
      <c r="D20" s="32">
        <f t="shared" si="0"/>
        <v>25.630270293753483</v>
      </c>
      <c r="E20" s="38">
        <v>25</v>
      </c>
      <c r="F20" s="38">
        <v>23</v>
      </c>
      <c r="G20" s="39">
        <f t="shared" si="1"/>
        <v>102.52108117501393</v>
      </c>
      <c r="H20" s="33">
        <f t="shared" si="2"/>
        <v>111.43595779892819</v>
      </c>
    </row>
    <row r="21" spans="1:8" ht="16.5" thickTop="1">
      <c r="A21" s="6"/>
      <c r="B21" s="6"/>
      <c r="C21" s="6"/>
      <c r="D21" s="6"/>
      <c r="E21" s="6"/>
      <c r="F21" s="6"/>
      <c r="G21" s="6"/>
      <c r="H21" s="6"/>
    </row>
    <row r="22" spans="1:8" ht="15.75">
      <c r="A22" s="1" t="s">
        <v>65</v>
      </c>
      <c r="B22" s="1"/>
      <c r="C22" s="1"/>
      <c r="D22" s="6"/>
      <c r="E22" s="6"/>
      <c r="F22" s="13"/>
      <c r="G22" s="6"/>
      <c r="H22" s="6"/>
    </row>
  </sheetData>
  <printOptions horizontalCentered="1" verticalCentered="1"/>
  <pageMargins left="0.62" right="0.22" top="1.3" bottom="0.42" header="0.5" footer="0.21"/>
  <pageSetup horizontalDpi="120" verticalDpi="12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40.7109375" style="0" customWidth="1"/>
    <col min="2" max="2" width="10.28125" style="0" customWidth="1"/>
    <col min="3" max="3" width="14.28125" style="0" customWidth="1"/>
    <col min="4" max="4" width="13.28125" style="0" customWidth="1"/>
    <col min="5" max="5" width="15.00390625" style="0" customWidth="1"/>
    <col min="6" max="6" width="14.7109375" style="0" customWidth="1"/>
    <col min="7" max="7" width="11.00390625" style="0" customWidth="1"/>
  </cols>
  <sheetData>
    <row r="1" spans="1:7" ht="15.75">
      <c r="A1" s="12" t="s">
        <v>72</v>
      </c>
      <c r="B1" s="12"/>
      <c r="C1" s="12"/>
      <c r="D1" s="12"/>
      <c r="E1" s="12"/>
      <c r="F1" s="12"/>
      <c r="G1" s="12"/>
    </row>
    <row r="2" spans="1:7" ht="15.75">
      <c r="A2" s="12"/>
      <c r="B2" s="12"/>
      <c r="C2" s="12"/>
      <c r="D2" s="12"/>
      <c r="E2" s="12"/>
      <c r="F2" s="12"/>
      <c r="G2" s="12"/>
    </row>
    <row r="3" spans="1:7" ht="15.75">
      <c r="A3" s="5" t="s">
        <v>59</v>
      </c>
      <c r="B3" s="8"/>
      <c r="C3" s="8"/>
      <c r="D3" s="8"/>
      <c r="E3" s="6"/>
      <c r="F3" s="8"/>
      <c r="G3" s="8"/>
    </row>
    <row r="4" spans="1:7" ht="16.5" thickBot="1">
      <c r="A4" s="5"/>
      <c r="B4" s="8"/>
      <c r="C4" s="8"/>
      <c r="D4" s="8"/>
      <c r="E4" s="6"/>
      <c r="F4" s="8"/>
      <c r="G4" s="8"/>
    </row>
    <row r="5" spans="1:8" ht="48.75" thickBot="1" thickTop="1">
      <c r="A5" s="88" t="s">
        <v>12</v>
      </c>
      <c r="B5" s="89" t="s">
        <v>11</v>
      </c>
      <c r="C5" s="89" t="s">
        <v>60</v>
      </c>
      <c r="D5" s="89" t="s">
        <v>61</v>
      </c>
      <c r="E5" s="89" t="s">
        <v>62</v>
      </c>
      <c r="F5" s="89" t="s">
        <v>63</v>
      </c>
      <c r="G5" s="90" t="s">
        <v>71</v>
      </c>
      <c r="H5" s="20"/>
    </row>
    <row r="6" spans="1:7" ht="17.25" thickBot="1" thickTop="1">
      <c r="A6" s="21">
        <v>0</v>
      </c>
      <c r="B6" s="22">
        <v>1</v>
      </c>
      <c r="C6" s="22">
        <v>2</v>
      </c>
      <c r="D6" s="22">
        <v>3</v>
      </c>
      <c r="E6" s="23">
        <v>4</v>
      </c>
      <c r="F6" s="22" t="s">
        <v>55</v>
      </c>
      <c r="G6" s="24" t="s">
        <v>56</v>
      </c>
    </row>
    <row r="7" spans="1:7" ht="27" customHeight="1" thickBot="1">
      <c r="A7" s="91" t="s">
        <v>20</v>
      </c>
      <c r="B7" s="56">
        <f>B11+B12+B13+B14+B15</f>
        <v>384859</v>
      </c>
      <c r="C7" s="99">
        <f>C11+C12+C13+C14+C15</f>
        <v>7042440</v>
      </c>
      <c r="D7" s="99">
        <f>D11+D12+D13+D14+D15</f>
        <v>1631761</v>
      </c>
      <c r="E7" s="99">
        <f>E11+E12+E13+E14+E15</f>
        <v>15272614</v>
      </c>
      <c r="F7" s="99">
        <f>(F11+F12+F13+F14+F15)</f>
        <v>23946815</v>
      </c>
      <c r="G7" s="99">
        <f>F7/B7</f>
        <v>62.222307390498855</v>
      </c>
    </row>
    <row r="8" spans="1:7" ht="15.75">
      <c r="A8" s="92" t="s">
        <v>13</v>
      </c>
      <c r="B8" s="58">
        <v>986</v>
      </c>
      <c r="C8" s="58">
        <v>32538</v>
      </c>
      <c r="D8" s="58">
        <v>10601</v>
      </c>
      <c r="E8" s="58">
        <v>149999</v>
      </c>
      <c r="F8" s="100">
        <f>SUM(C8:E8)</f>
        <v>193138</v>
      </c>
      <c r="G8" s="100">
        <f aca="true" t="shared" si="0" ref="G8:G15">F8/B8</f>
        <v>195.88032454361056</v>
      </c>
    </row>
    <row r="9" spans="1:7" ht="15.75">
      <c r="A9" s="93" t="s">
        <v>14</v>
      </c>
      <c r="B9" s="59">
        <v>2674</v>
      </c>
      <c r="C9" s="59">
        <v>80220</v>
      </c>
      <c r="D9" s="59">
        <v>27162</v>
      </c>
      <c r="E9" s="59">
        <v>404433</v>
      </c>
      <c r="F9" s="101">
        <f>SUM(C9:E9)</f>
        <v>511815</v>
      </c>
      <c r="G9" s="101">
        <f t="shared" si="0"/>
        <v>191.404263275991</v>
      </c>
    </row>
    <row r="10" spans="1:7" ht="16.5" thickBot="1">
      <c r="A10" s="94" t="s">
        <v>15</v>
      </c>
      <c r="B10" s="61">
        <v>33</v>
      </c>
      <c r="C10" s="61">
        <v>825</v>
      </c>
      <c r="D10" s="61">
        <v>363</v>
      </c>
      <c r="E10" s="61">
        <v>3739</v>
      </c>
      <c r="F10" s="102">
        <f>SUM(C10:E10)</f>
        <v>4927</v>
      </c>
      <c r="G10" s="102">
        <f t="shared" si="0"/>
        <v>149.3030303030303</v>
      </c>
    </row>
    <row r="11" spans="1:7" ht="16.5" thickBot="1">
      <c r="A11" s="95" t="s">
        <v>16</v>
      </c>
      <c r="B11" s="57">
        <f>SUM(B8:B10)</f>
        <v>3693</v>
      </c>
      <c r="C11" s="57">
        <f>SUM(C8:C10)</f>
        <v>113583</v>
      </c>
      <c r="D11" s="57">
        <f>SUM(D8:D10)</f>
        <v>38126</v>
      </c>
      <c r="E11" s="57">
        <f>SUM(E8:E10)</f>
        <v>558171</v>
      </c>
      <c r="F11" s="57">
        <f>SUM(F8:F10)</f>
        <v>709880</v>
      </c>
      <c r="G11" s="57">
        <f t="shared" si="0"/>
        <v>192.2231248307609</v>
      </c>
    </row>
    <row r="12" spans="1:7" ht="15.75">
      <c r="A12" s="96" t="s">
        <v>17</v>
      </c>
      <c r="B12" s="58">
        <v>7141</v>
      </c>
      <c r="C12" s="58">
        <v>149961</v>
      </c>
      <c r="D12" s="58">
        <v>0</v>
      </c>
      <c r="E12" s="58">
        <v>68510</v>
      </c>
      <c r="F12" s="100">
        <f>SUM(C12:E12)</f>
        <v>218471</v>
      </c>
      <c r="G12" s="100">
        <f t="shared" si="0"/>
        <v>30.59389441254726</v>
      </c>
    </row>
    <row r="13" spans="1:7" ht="15.75">
      <c r="A13" s="93" t="s">
        <v>34</v>
      </c>
      <c r="B13" s="59">
        <v>122811</v>
      </c>
      <c r="C13" s="59">
        <v>2578935</v>
      </c>
      <c r="D13" s="59">
        <v>1593635</v>
      </c>
      <c r="E13" s="59">
        <v>9049174</v>
      </c>
      <c r="F13" s="101">
        <f>SUM(C13:E13)</f>
        <v>13221744</v>
      </c>
      <c r="G13" s="101">
        <f t="shared" si="0"/>
        <v>107.65928133473386</v>
      </c>
    </row>
    <row r="14" spans="1:7" ht="15.75">
      <c r="A14" s="97" t="s">
        <v>18</v>
      </c>
      <c r="B14" s="59">
        <v>129</v>
      </c>
      <c r="C14" s="59">
        <v>3968</v>
      </c>
      <c r="D14" s="59">
        <v>0</v>
      </c>
      <c r="E14" s="59">
        <v>4610</v>
      </c>
      <c r="F14" s="101">
        <f>SUM(C14:E14)</f>
        <v>8578</v>
      </c>
      <c r="G14" s="101">
        <f t="shared" si="0"/>
        <v>66.49612403100775</v>
      </c>
    </row>
    <row r="15" spans="1:7" ht="16.5" thickBot="1">
      <c r="A15" s="98" t="s">
        <v>19</v>
      </c>
      <c r="B15" s="60">
        <v>251085</v>
      </c>
      <c r="C15" s="60">
        <v>4195993</v>
      </c>
      <c r="D15" s="60">
        <v>0</v>
      </c>
      <c r="E15" s="60">
        <v>5592149</v>
      </c>
      <c r="F15" s="103">
        <f>SUM(C15:E15)</f>
        <v>9788142</v>
      </c>
      <c r="G15" s="103">
        <f t="shared" si="0"/>
        <v>38.98338013023478</v>
      </c>
    </row>
    <row r="16" ht="13.5" thickTop="1"/>
  </sheetData>
  <printOptions horizontalCentered="1" verticalCentered="1"/>
  <pageMargins left="0.3" right="0.2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RAZVAN</dc:creator>
  <cp:keywords/>
  <dc:description/>
  <cp:lastModifiedBy>Daniel</cp:lastModifiedBy>
  <cp:lastPrinted>2005-08-15T21:56:43Z</cp:lastPrinted>
  <dcterms:created xsi:type="dcterms:W3CDTF">2000-02-08T07:08:44Z</dcterms:created>
  <dcterms:modified xsi:type="dcterms:W3CDTF">2005-11-02T11:32:51Z</dcterms:modified>
  <cp:category/>
  <cp:version/>
  <cp:contentType/>
  <cp:contentStatus/>
</cp:coreProperties>
</file>