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<sst xmlns="http://schemas.openxmlformats.org/spreadsheetml/2006/main" count="70" uniqueCount="59">
  <si>
    <t xml:space="preserve"> </t>
  </si>
  <si>
    <t>3. I.O.V.R.</t>
  </si>
  <si>
    <t>A.   INDICATORII DE PENSII ASIGURARI SOCIALE DE STAT,  IOVR si AJUTOR SOCIAL</t>
  </si>
  <si>
    <t>Categoria de pensionari</t>
  </si>
  <si>
    <t>Pensia medie luna anterioara      lei</t>
  </si>
  <si>
    <t xml:space="preserve"> %  col.3/col.4</t>
  </si>
  <si>
    <t>1. ASIGURARI SOCIALE</t>
  </si>
  <si>
    <t xml:space="preserve">          - cu vechime completa</t>
  </si>
  <si>
    <t xml:space="preserve">          - cu vechime incompleta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</si>
  <si>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</si>
  <si>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</si>
  <si>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</si>
  <si>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</si>
  <si>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</si>
  <si>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</si>
  <si>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</si>
  <si>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</si>
  <si>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 xml:space="preserve">     %    col.3/col.4</t>
  </si>
  <si>
    <t xml:space="preserve">      %     col.3/col.5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</si>
  <si>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</si>
  <si>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</si>
  <si>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</si>
  <si>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</si>
  <si>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</si>
  <si>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</si>
  <si>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</si>
  <si>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</si>
  <si>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</si>
  <si>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</si>
  <si>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</si>
  <si>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</si>
  <si>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</si>
  <si>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</si>
  <si>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</si>
  <si>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</si>
  <si>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</si>
  <si>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 xml:space="preserve">        - cu vechime completa</t>
  </si>
  <si>
    <t xml:space="preserve">       - cu vechime incompleta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</si>
  <si>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</si>
  <si>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</si>
  <si>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</si>
  <si>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</si>
  <si>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</si>
  <si>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</si>
  <si>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</si>
  <si>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</si>
  <si>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</si>
  <si>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</si>
  <si>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</si>
  <si>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</si>
  <si>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</si>
  <si>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 xml:space="preserve">      a) Existent la finele lunii  IUNIE  2001                                                                                                                                                       </t>
  </si>
  <si>
    <t xml:space="preserve">      a) Existent la finele lunii  IUNIE  2001                                                                                                                                                                                            </t>
  </si>
  <si>
    <t xml:space="preserve">        a) Existent la finele lunii  IUNIE 2001                                                                                                                                                                               </t>
  </si>
  <si>
    <t>Valoarea pensiei conform deciziei                      (lei)</t>
  </si>
  <si>
    <t>Pensia medie  luna curenta               (lei)</t>
  </si>
  <si>
    <t>Pensia medie luna anterioara      (lei)</t>
  </si>
  <si>
    <t>Pensia  medie luna crt. an anterior                    (lei)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</si>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</sst>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51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49</v>
      </c>
      <c r="C5" s="5" t="s">
        <v>54</v>
      </c>
      <c r="D5" s="5" t="s">
        <v>55</v>
      </c>
      <c r="E5" s="5" t="s">
        <v>56</v>
      </c>
      <c r="F5" s="5" t="s">
        <v>57</v>
      </c>
      <c r="G5" s="75" t="s">
        <v>5</v>
      </c>
      <c r="H5" s="49" t="s">
        <v>39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6</v>
      </c>
      <c r="B7" s="52">
        <f>B8+B11+B12+B13+B17</f>
        <v>4427437</v>
      </c>
      <c r="C7" s="52">
        <f>C8+C11+C12+C13+C17</f>
        <v>5871748862542</v>
      </c>
      <c r="D7" s="43">
        <f aca="true" t="shared" si="0" ref="D7:D19">C7/B7</f>
        <v>1326218.501255241</v>
      </c>
      <c r="E7" s="43">
        <v>1256095.9510419567</v>
      </c>
      <c r="F7" s="56">
        <v>842248</v>
      </c>
      <c r="G7" s="76">
        <f>D7/E7*100</f>
        <v>105.58257911388984</v>
      </c>
      <c r="H7" s="79">
        <f>D7/F7*100</f>
        <v>157.46175725620495</v>
      </c>
    </row>
    <row r="8" spans="1:8" ht="18.75" customHeight="1">
      <c r="A8" s="68" t="s">
        <v>43</v>
      </c>
      <c r="B8" s="53">
        <f>B9+B10</f>
        <v>3123547</v>
      </c>
      <c r="C8" s="54">
        <f>C9+C10</f>
        <v>4746861838234</v>
      </c>
      <c r="D8" s="43">
        <f t="shared" si="0"/>
        <v>1519702.3890576963</v>
      </c>
      <c r="E8" s="43">
        <v>1439386.1173112248</v>
      </c>
      <c r="F8" s="31">
        <v>970252</v>
      </c>
      <c r="G8" s="27">
        <f>D8/E8*100</f>
        <v>105.5798976230577</v>
      </c>
      <c r="H8" s="80">
        <f aca="true" t="shared" si="1" ref="H8:H19">D8/F8*100</f>
        <v>156.62965797109374</v>
      </c>
    </row>
    <row r="9" spans="1:8" ht="20.25" customHeight="1">
      <c r="A9" s="67" t="s">
        <v>7</v>
      </c>
      <c r="B9" s="54">
        <v>2281782</v>
      </c>
      <c r="C9" s="54">
        <v>3981662213168</v>
      </c>
      <c r="D9" s="43">
        <f t="shared" si="0"/>
        <v>1744979.2369157088</v>
      </c>
      <c r="E9" s="43">
        <v>1653819.576898813</v>
      </c>
      <c r="F9" s="31">
        <v>1109444</v>
      </c>
      <c r="G9" s="27">
        <f>D9/E9*100</f>
        <v>105.51206802061415</v>
      </c>
      <c r="H9" s="80">
        <f t="shared" si="1"/>
        <v>157.284120416687</v>
      </c>
    </row>
    <row r="10" spans="1:8" ht="19.5" customHeight="1">
      <c r="A10" s="40" t="s">
        <v>8</v>
      </c>
      <c r="B10" s="54">
        <v>841765</v>
      </c>
      <c r="C10" s="54">
        <v>765199625066</v>
      </c>
      <c r="D10" s="43">
        <f t="shared" si="0"/>
        <v>909041.8644942472</v>
      </c>
      <c r="E10" s="43">
        <v>858566.2294900618</v>
      </c>
      <c r="F10" s="31">
        <v>603667</v>
      </c>
      <c r="G10" s="27">
        <f>D10/E10*100</f>
        <v>105.87906130831225</v>
      </c>
      <c r="H10" s="80">
        <f t="shared" si="1"/>
        <v>150.58664205501498</v>
      </c>
    </row>
    <row r="11" spans="1:8" ht="19.5" customHeight="1">
      <c r="A11" s="70" t="s">
        <v>40</v>
      </c>
      <c r="B11" s="69">
        <v>13</v>
      </c>
      <c r="C11" s="54">
        <v>30842013</v>
      </c>
      <c r="D11" s="43">
        <f t="shared" si="0"/>
        <v>2372462.5384615385</v>
      </c>
      <c r="E11" s="43"/>
      <c r="F11" s="31"/>
      <c r="G11" s="27"/>
      <c r="H11" s="80"/>
    </row>
    <row r="12" spans="1:8" ht="19.5" customHeight="1">
      <c r="A12" s="71" t="s">
        <v>41</v>
      </c>
      <c r="B12" s="69">
        <v>101</v>
      </c>
      <c r="C12" s="54">
        <v>219248686</v>
      </c>
      <c r="D12" s="43">
        <f t="shared" si="0"/>
        <v>2170779.0693069305</v>
      </c>
      <c r="E12" s="43"/>
      <c r="F12" s="31"/>
      <c r="G12" s="27"/>
      <c r="H12" s="80"/>
    </row>
    <row r="13" spans="1:8" ht="17.25" customHeight="1">
      <c r="A13" s="68" t="s">
        <v>42</v>
      </c>
      <c r="B13" s="54">
        <f>B14+B15+B16</f>
        <v>657126</v>
      </c>
      <c r="C13" s="31">
        <f>C14+C15+C16</f>
        <v>724872253729</v>
      </c>
      <c r="D13" s="43">
        <f t="shared" si="0"/>
        <v>1103094.769844748</v>
      </c>
      <c r="E13" s="43">
        <v>1044782.5421349092</v>
      </c>
      <c r="F13" s="31">
        <v>666858</v>
      </c>
      <c r="G13" s="27">
        <f aca="true" t="shared" si="2" ref="G13:G19">D13/E13*100</f>
        <v>105.58127891290026</v>
      </c>
      <c r="H13" s="80">
        <f t="shared" si="1"/>
        <v>165.41674087208193</v>
      </c>
    </row>
    <row r="14" spans="1:8" ht="19.5" customHeight="1">
      <c r="A14" s="40" t="s">
        <v>9</v>
      </c>
      <c r="B14" s="54">
        <v>26437</v>
      </c>
      <c r="C14" s="54">
        <v>35378632273</v>
      </c>
      <c r="D14" s="43">
        <f t="shared" si="0"/>
        <v>1338224.165866021</v>
      </c>
      <c r="E14" s="43">
        <v>1267851.5983563296</v>
      </c>
      <c r="F14" s="31">
        <v>837627</v>
      </c>
      <c r="G14" s="27">
        <f t="shared" si="2"/>
        <v>105.55053664016545</v>
      </c>
      <c r="H14" s="80">
        <f t="shared" si="1"/>
        <v>159.76373324475225</v>
      </c>
    </row>
    <row r="15" spans="1:8" ht="18.75" customHeight="1">
      <c r="A15" s="40" t="s">
        <v>10</v>
      </c>
      <c r="B15" s="54">
        <v>535517</v>
      </c>
      <c r="C15" s="54">
        <v>617763278909</v>
      </c>
      <c r="D15" s="43">
        <f t="shared" si="0"/>
        <v>1153582.9467766662</v>
      </c>
      <c r="E15" s="43">
        <v>1092573.5220654814</v>
      </c>
      <c r="F15" s="31">
        <v>687660</v>
      </c>
      <c r="G15" s="27">
        <f t="shared" si="2"/>
        <v>105.58401091359491</v>
      </c>
      <c r="H15" s="80">
        <f t="shared" si="1"/>
        <v>167.75484204064017</v>
      </c>
    </row>
    <row r="16" spans="1:8" ht="18.75" customHeight="1">
      <c r="A16" s="40" t="s">
        <v>11</v>
      </c>
      <c r="B16" s="54">
        <v>95172</v>
      </c>
      <c r="C16" s="54">
        <v>71730342547</v>
      </c>
      <c r="D16" s="43">
        <f t="shared" si="0"/>
        <v>753691.6587546758</v>
      </c>
      <c r="E16" s="43">
        <v>713055.731137483</v>
      </c>
      <c r="F16" s="84">
        <v>509231</v>
      </c>
      <c r="G16" s="77">
        <f t="shared" si="2"/>
        <v>105.69884313984397</v>
      </c>
      <c r="H16" s="80">
        <f t="shared" si="1"/>
        <v>148.00584778905363</v>
      </c>
    </row>
    <row r="17" spans="1:8" ht="16.5" customHeight="1">
      <c r="A17" s="68" t="s">
        <v>44</v>
      </c>
      <c r="B17" s="54">
        <v>646650</v>
      </c>
      <c r="C17" s="54">
        <v>399764679880</v>
      </c>
      <c r="D17" s="43">
        <f t="shared" si="0"/>
        <v>618208.7371530194</v>
      </c>
      <c r="E17" s="43">
        <v>585143.9599939303</v>
      </c>
      <c r="F17" s="57">
        <v>410486</v>
      </c>
      <c r="G17" s="27">
        <f t="shared" si="2"/>
        <v>105.65070810257224</v>
      </c>
      <c r="H17" s="80">
        <f t="shared" si="1"/>
        <v>150.60409786278203</v>
      </c>
    </row>
    <row r="18" spans="1:8" ht="18" customHeight="1">
      <c r="A18" s="38" t="s">
        <v>12</v>
      </c>
      <c r="B18" s="55">
        <v>7377</v>
      </c>
      <c r="C18" s="55">
        <v>3261277249</v>
      </c>
      <c r="D18" s="43">
        <f t="shared" si="0"/>
        <v>442087.19655686594</v>
      </c>
      <c r="E18" s="43">
        <v>416992.7712305026</v>
      </c>
      <c r="F18" s="57">
        <v>313755</v>
      </c>
      <c r="G18" s="27">
        <f t="shared" si="2"/>
        <v>106.01795212236229</v>
      </c>
      <c r="H18" s="80">
        <f t="shared" si="1"/>
        <v>140.9020403043349</v>
      </c>
    </row>
    <row r="19" spans="1:8" ht="15.75" thickBot="1">
      <c r="A19" s="41" t="s">
        <v>1</v>
      </c>
      <c r="B19" s="72">
        <v>33111</v>
      </c>
      <c r="C19" s="73">
        <v>43848232265</v>
      </c>
      <c r="D19" s="58">
        <f t="shared" si="0"/>
        <v>1324279.914982936</v>
      </c>
      <c r="E19" s="58">
        <v>1251462.255529878</v>
      </c>
      <c r="F19" s="64">
        <v>1194257</v>
      </c>
      <c r="G19" s="28">
        <f t="shared" si="2"/>
        <v>105.81860612505862</v>
      </c>
      <c r="H19" s="81">
        <f t="shared" si="1"/>
        <v>110.88734794796564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28.8515625" style="0" customWidth="1"/>
    <col min="2" max="2" width="11.7109375" style="0" customWidth="1"/>
    <col min="3" max="3" width="17.421875" style="0" customWidth="1"/>
    <col min="4" max="4" width="11.57421875" style="0" customWidth="1"/>
    <col min="5" max="5" width="11.28125" style="0" customWidth="1"/>
    <col min="6" max="6" width="13.8515625" style="0" customWidth="1"/>
    <col min="7" max="7" width="6.28125" style="0" customWidth="1"/>
    <col min="8" max="8" width="6.57421875" style="0" customWidth="1"/>
  </cols>
  <sheetData>
    <row r="1" spans="1:8" ht="15.75">
      <c r="A1" s="48" t="s">
        <v>13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52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14</v>
      </c>
      <c r="B4" s="6" t="s">
        <v>50</v>
      </c>
      <c r="C4" s="5" t="s">
        <v>46</v>
      </c>
      <c r="D4" s="5" t="s">
        <v>15</v>
      </c>
      <c r="E4" s="5" t="s">
        <v>4</v>
      </c>
      <c r="F4" s="5" t="s">
        <v>16</v>
      </c>
      <c r="G4" s="6" t="s">
        <v>17</v>
      </c>
      <c r="H4" s="50" t="s">
        <v>18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19</v>
      </c>
      <c r="B6" s="59">
        <f>B7+B10+B13</f>
        <v>1779759</v>
      </c>
      <c r="C6" s="59">
        <f>C7+C10+C13</f>
        <v>490362507366</v>
      </c>
      <c r="D6" s="59">
        <f aca="true" t="shared" si="0" ref="D6:D13">C6/B6</f>
        <v>275521.85850219044</v>
      </c>
      <c r="E6" s="59">
        <v>260012.18427068455</v>
      </c>
      <c r="F6" s="65">
        <v>161546</v>
      </c>
      <c r="G6" s="23">
        <f aca="true" t="shared" si="1" ref="G6:G13">D6/E6*100</f>
        <v>105.96497978547022</v>
      </c>
      <c r="H6" s="24">
        <f aca="true" t="shared" si="2" ref="H6:H13">D6/F6*100</f>
        <v>170.5531913524262</v>
      </c>
    </row>
    <row r="7" spans="1:8" ht="15.75">
      <c r="A7" s="68" t="s">
        <v>45</v>
      </c>
      <c r="B7" s="60">
        <f>B8+B9</f>
        <v>1548540</v>
      </c>
      <c r="C7" s="60">
        <f>C8+C9</f>
        <v>452539556896</v>
      </c>
      <c r="D7" s="59">
        <f t="shared" si="0"/>
        <v>292236.2721634572</v>
      </c>
      <c r="E7" s="59">
        <v>275588.3397731504</v>
      </c>
      <c r="F7" s="65">
        <v>170171</v>
      </c>
      <c r="G7" s="23">
        <f t="shared" si="1"/>
        <v>106.04086965508428</v>
      </c>
      <c r="H7" s="24">
        <f t="shared" si="2"/>
        <v>171.7309483774892</v>
      </c>
    </row>
    <row r="8" spans="1:8" ht="15.75">
      <c r="A8" s="68" t="s">
        <v>36</v>
      </c>
      <c r="B8" s="61">
        <v>388954</v>
      </c>
      <c r="C8" s="61">
        <v>154736870242</v>
      </c>
      <c r="D8" s="59">
        <f t="shared" si="0"/>
        <v>397828.20138628216</v>
      </c>
      <c r="E8" s="59">
        <v>375301.1778974286</v>
      </c>
      <c r="F8" s="65">
        <v>232525</v>
      </c>
      <c r="G8" s="23">
        <f t="shared" si="1"/>
        <v>106.00238550144125</v>
      </c>
      <c r="H8" s="24">
        <f t="shared" si="2"/>
        <v>171.0905069933479</v>
      </c>
    </row>
    <row r="9" spans="1:8" ht="15.75">
      <c r="A9" s="82" t="s">
        <v>37</v>
      </c>
      <c r="B9" s="61">
        <v>1159586</v>
      </c>
      <c r="C9" s="61">
        <v>297802686654</v>
      </c>
      <c r="D9" s="59">
        <f t="shared" si="0"/>
        <v>256818.11151048736</v>
      </c>
      <c r="E9" s="59">
        <v>242231.79300211585</v>
      </c>
      <c r="F9" s="65">
        <v>149881</v>
      </c>
      <c r="G9" s="23">
        <f t="shared" si="1"/>
        <v>106.02163668426634</v>
      </c>
      <c r="H9" s="24">
        <f t="shared" si="2"/>
        <v>171.34801042859826</v>
      </c>
    </row>
    <row r="10" spans="1:8" ht="15.75">
      <c r="A10" s="68" t="s">
        <v>47</v>
      </c>
      <c r="B10" s="61">
        <f>B11+B12</f>
        <v>49478</v>
      </c>
      <c r="C10" s="61">
        <f>C11+C12</f>
        <v>12179408792</v>
      </c>
      <c r="D10" s="59">
        <f t="shared" si="0"/>
        <v>246158.06604955738</v>
      </c>
      <c r="E10" s="59">
        <v>232504.23826380787</v>
      </c>
      <c r="F10" s="65">
        <v>144297</v>
      </c>
      <c r="G10" s="23">
        <f t="shared" si="1"/>
        <v>105.8725070509284</v>
      </c>
      <c r="H10" s="24">
        <f t="shared" si="2"/>
        <v>170.59125695583234</v>
      </c>
    </row>
    <row r="11" spans="1:8" ht="15.75">
      <c r="A11" s="82" t="s">
        <v>20</v>
      </c>
      <c r="B11" s="61">
        <v>2890</v>
      </c>
      <c r="C11" s="61">
        <v>593855506</v>
      </c>
      <c r="D11" s="59">
        <f t="shared" si="0"/>
        <v>205486.33425605536</v>
      </c>
      <c r="E11" s="59">
        <v>193954.4706085754</v>
      </c>
      <c r="F11" s="65">
        <v>118233</v>
      </c>
      <c r="G11" s="23">
        <f t="shared" si="1"/>
        <v>105.94565498351041</v>
      </c>
      <c r="H11" s="24">
        <f t="shared" si="2"/>
        <v>173.79778425317411</v>
      </c>
    </row>
    <row r="12" spans="1:8" ht="15.75">
      <c r="A12" s="82" t="s">
        <v>10</v>
      </c>
      <c r="B12" s="61">
        <v>46588</v>
      </c>
      <c r="C12" s="61">
        <v>11585553286</v>
      </c>
      <c r="D12" s="59">
        <f t="shared" si="0"/>
        <v>248681.06134626942</v>
      </c>
      <c r="E12" s="59">
        <v>234885.0935164225</v>
      </c>
      <c r="F12" s="65">
        <v>145963</v>
      </c>
      <c r="G12" s="23">
        <f t="shared" si="1"/>
        <v>105.87349653539523</v>
      </c>
      <c r="H12" s="24">
        <f t="shared" si="2"/>
        <v>170.37267070851476</v>
      </c>
    </row>
    <row r="13" spans="1:8" ht="16.5" thickBot="1">
      <c r="A13" s="83" t="s">
        <v>48</v>
      </c>
      <c r="B13" s="62">
        <v>181741</v>
      </c>
      <c r="C13" s="62">
        <v>25643541678</v>
      </c>
      <c r="D13" s="63">
        <f t="shared" si="0"/>
        <v>141099.37591407553</v>
      </c>
      <c r="E13" s="63">
        <v>133127.41057690704</v>
      </c>
      <c r="F13" s="66">
        <v>77860</v>
      </c>
      <c r="G13" s="25">
        <f t="shared" si="1"/>
        <v>105.98822233724971</v>
      </c>
      <c r="H13" s="26">
        <f t="shared" si="2"/>
        <v>181.2219058747438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8.7109375" style="0" customWidth="1"/>
    <col min="3" max="3" width="14.00390625" style="0" customWidth="1"/>
    <col min="4" max="4" width="12.851562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58</v>
      </c>
      <c r="B1" s="48"/>
      <c r="C1" s="48"/>
      <c r="D1" s="48"/>
      <c r="E1" s="48"/>
      <c r="F1" s="48"/>
      <c r="G1" s="48"/>
    </row>
    <row r="2" spans="1:7" ht="16.5" thickBot="1">
      <c r="A2" s="12" t="s">
        <v>53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22</v>
      </c>
      <c r="B3" s="5" t="s">
        <v>21</v>
      </c>
      <c r="C3" s="5" t="s">
        <v>35</v>
      </c>
      <c r="D3" s="5" t="s">
        <v>23</v>
      </c>
      <c r="E3" s="5" t="s">
        <v>24</v>
      </c>
      <c r="F3" s="5" t="s">
        <v>25</v>
      </c>
      <c r="G3" s="7" t="s">
        <v>26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38</v>
      </c>
      <c r="B5" s="21">
        <f>B9+B10+B11+B12+B13</f>
        <v>522039</v>
      </c>
      <c r="C5" s="32">
        <f>C9+C10+C11+C12+C13</f>
        <v>50819353.1</v>
      </c>
      <c r="D5" s="32">
        <f>D9+D10+D11+D12+D13</f>
        <v>8946567.4</v>
      </c>
      <c r="E5" s="32">
        <f>E9+E10+E11+E12+E13</f>
        <v>72374743.4</v>
      </c>
      <c r="F5" s="32">
        <f>(F9+F10+F11+F12+F13)</f>
        <v>132140663.9</v>
      </c>
      <c r="G5" s="22">
        <f aca="true" t="shared" si="0" ref="G5:G13">F5/B5*1000</f>
        <v>253124.12271880073</v>
      </c>
    </row>
    <row r="6" spans="1:7" ht="15.75">
      <c r="A6" s="15" t="s">
        <v>27</v>
      </c>
      <c r="B6" s="21">
        <v>1831</v>
      </c>
      <c r="C6" s="32">
        <v>392200.2</v>
      </c>
      <c r="D6" s="33">
        <v>69442.6</v>
      </c>
      <c r="E6" s="34">
        <v>1227211.5</v>
      </c>
      <c r="F6" s="33">
        <f>SUM(C6:E6)</f>
        <v>1688854.3</v>
      </c>
      <c r="G6" s="22">
        <f t="shared" si="0"/>
        <v>922367.1764063353</v>
      </c>
    </row>
    <row r="7" spans="1:7" ht="15.75">
      <c r="A7" s="11" t="s">
        <v>28</v>
      </c>
      <c r="B7" s="21">
        <v>4940</v>
      </c>
      <c r="C7" s="32">
        <v>952218.9</v>
      </c>
      <c r="D7" s="33">
        <v>184273.9</v>
      </c>
      <c r="E7" s="33">
        <v>3190218</v>
      </c>
      <c r="F7" s="33">
        <f>SUM(C7:E7)</f>
        <v>4326710.8</v>
      </c>
      <c r="G7" s="22">
        <f t="shared" si="0"/>
        <v>875852.3886639675</v>
      </c>
    </row>
    <row r="8" spans="1:7" ht="15.75">
      <c r="A8" s="11" t="s">
        <v>29</v>
      </c>
      <c r="B8" s="21">
        <v>32</v>
      </c>
      <c r="C8" s="32">
        <v>5140.8</v>
      </c>
      <c r="D8" s="33">
        <v>1249.9</v>
      </c>
      <c r="E8" s="33">
        <v>17730</v>
      </c>
      <c r="F8" s="33">
        <f>SUM(C8:E8)</f>
        <v>24120.7</v>
      </c>
      <c r="G8" s="22">
        <f>F8/B8*1000-1</f>
        <v>753770.875</v>
      </c>
    </row>
    <row r="9" spans="1:7" ht="15.75">
      <c r="A9" s="20" t="s">
        <v>30</v>
      </c>
      <c r="B9" s="21">
        <f>SUM(B6:B8)</f>
        <v>6803</v>
      </c>
      <c r="C9" s="32">
        <f>SUM(C6:C8)</f>
        <v>1349559.9000000001</v>
      </c>
      <c r="D9" s="32">
        <f>SUM(D6:D8)</f>
        <v>254966.4</v>
      </c>
      <c r="E9" s="32">
        <f>SUM(E6:E8)</f>
        <v>4435159.5</v>
      </c>
      <c r="F9" s="33">
        <f>SUM(F6:F8)</f>
        <v>6039685.8</v>
      </c>
      <c r="G9" s="22">
        <f>F9/B9*1000</f>
        <v>887797.4129060708</v>
      </c>
    </row>
    <row r="10" spans="1:7" ht="15.75">
      <c r="A10" s="11" t="s">
        <v>31</v>
      </c>
      <c r="B10" s="21">
        <v>13586</v>
      </c>
      <c r="C10" s="32">
        <v>1818825.8</v>
      </c>
      <c r="D10" s="33">
        <v>7.1</v>
      </c>
      <c r="E10" s="33">
        <v>454479</v>
      </c>
      <c r="F10" s="33">
        <f>SUM(C10:E10)</f>
        <v>2273311.9000000004</v>
      </c>
      <c r="G10" s="22">
        <f t="shared" si="0"/>
        <v>167327.5356985132</v>
      </c>
    </row>
    <row r="11" spans="1:7" ht="15.75">
      <c r="A11" s="11" t="s">
        <v>32</v>
      </c>
      <c r="B11" s="21">
        <v>208767</v>
      </c>
      <c r="C11" s="32">
        <v>27948347.5</v>
      </c>
      <c r="D11" s="33">
        <v>8691593.9</v>
      </c>
      <c r="E11" s="33">
        <v>46388772</v>
      </c>
      <c r="F11" s="33">
        <f>SUM(C11:E11)</f>
        <v>83028713.4</v>
      </c>
      <c r="G11" s="22">
        <f t="shared" si="0"/>
        <v>397709.9512854043</v>
      </c>
    </row>
    <row r="12" spans="1:7" ht="15.75">
      <c r="A12" s="15" t="s">
        <v>33</v>
      </c>
      <c r="B12" s="21">
        <v>211</v>
      </c>
      <c r="C12" s="32">
        <v>40805.1</v>
      </c>
      <c r="D12" s="33">
        <v>0</v>
      </c>
      <c r="E12" s="33">
        <v>38710.5</v>
      </c>
      <c r="F12" s="33">
        <f>SUM(C12:E12)</f>
        <v>79515.6</v>
      </c>
      <c r="G12" s="22">
        <f t="shared" si="0"/>
        <v>376851.1848341233</v>
      </c>
    </row>
    <row r="13" spans="1:7" ht="16.5" thickBot="1">
      <c r="A13" s="14" t="s">
        <v>34</v>
      </c>
      <c r="B13" s="37">
        <v>292672</v>
      </c>
      <c r="C13" s="35">
        <v>19661814.8</v>
      </c>
      <c r="D13" s="36">
        <v>0</v>
      </c>
      <c r="E13" s="36">
        <v>21057622.4</v>
      </c>
      <c r="F13" s="36">
        <f>SUM(C13:E13)</f>
        <v>40719437.2</v>
      </c>
      <c r="G13" s="30">
        <f t="shared" si="0"/>
        <v>139129.93795101685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2001-06-29T08:58:25Z</cp:lastPrinted>
  <dcterms:created xsi:type="dcterms:W3CDTF">2000-02-08T07:08:44Z</dcterms:created>
  <dcterms:modified xsi:type="dcterms:W3CDTF">2005-11-02T12:10:25Z</dcterms:modified>
  <cp:category/>
  <cp:version/>
  <cp:contentType/>
  <cp:contentStatus/>
</cp:coreProperties>
</file>