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223" sheetId="23" r:id="rId1"/>
    <sheet name="regularizati_0223" sheetId="31" r:id="rId2"/>
    <sheet name="evolutie_rp_0223" sheetId="1" r:id="rId3"/>
    <sheet name="sume_euro_0223" sheetId="15" r:id="rId4"/>
    <sheet name="sume_euro_0223_graf" sheetId="16" r:id="rId5"/>
    <sheet name="evolutie_contrib_0223" sheetId="25" r:id="rId6"/>
    <sheet name="part_fonduri_0223" sheetId="24" r:id="rId7"/>
    <sheet name="evolutie_rp_0223_graf" sheetId="13" r:id="rId8"/>
    <sheet name="evolutie_aleatorii_0223_graf" sheetId="14" r:id="rId9"/>
    <sheet name="participanti_judete_0223" sheetId="17" r:id="rId10"/>
    <sheet name="participanti_jud_dom_0223" sheetId="32" r:id="rId11"/>
    <sheet name="conturi_goale_0223" sheetId="30" r:id="rId12"/>
    <sheet name="rp_sexe_0223" sheetId="26" r:id="rId13"/>
    <sheet name="Sheet1" sheetId="33" r:id="rId14"/>
    <sheet name="rp_varste_sexe_0223" sheetId="28" r:id="rId15"/>
    <sheet name="Sheet2" sheetId="34" r:id="rId16"/>
  </sheets>
  <externalReferences>
    <externalReference r:id="rId17"/>
  </externalReferences>
  <definedNames>
    <definedName name="_xlnm.Print_Area" localSheetId="5">evolutie_contrib_0223!#REF!</definedName>
    <definedName name="_xlnm.Print_Area" localSheetId="2">evolutie_rp_0223!#REF!</definedName>
    <definedName name="_xlnm.Print_Area" localSheetId="0">k_total_tec_0223!$B$2:$K$15</definedName>
    <definedName name="_xlnm.Print_Area" localSheetId="6">part_fonduri_0223!$B$2:$M$12</definedName>
    <definedName name="_xlnm.Print_Area" localSheetId="10">participanti_jud_dom_0223!#REF!</definedName>
    <definedName name="_xlnm.Print_Area" localSheetId="9">participanti_judete_0223!$B$2:$E$48</definedName>
    <definedName name="_xlnm.Print_Area" localSheetId="12">rp_sexe_0223!$B$2:$F$12</definedName>
    <definedName name="_xlnm.Print_Area" localSheetId="14">rp_varste_sexe_0223!$B$2:$P$14</definedName>
    <definedName name="_xlnm.Print_Area" localSheetId="3">sume_euro_0223!#REF!</definedName>
  </definedNames>
  <calcPr calcId="125725"/>
</workbook>
</file>

<file path=xl/calcChain.xml><?xml version="1.0" encoding="utf-8"?>
<calcChain xmlns="http://schemas.openxmlformats.org/spreadsheetml/2006/main">
  <c r="E25" i="15"/>
  <c r="D25"/>
  <c r="O13"/>
  <c r="N13"/>
  <c r="M13"/>
  <c r="L13"/>
  <c r="K13"/>
  <c r="J13"/>
  <c r="I13"/>
  <c r="P13" s="1"/>
  <c r="H13"/>
  <c r="G13"/>
  <c r="F13"/>
  <c r="E13"/>
  <c r="D13"/>
  <c r="P12"/>
  <c r="P11"/>
  <c r="P10"/>
  <c r="P9"/>
  <c r="P8"/>
  <c r="P7"/>
  <c r="P6"/>
  <c r="E23" i="1"/>
  <c r="O12"/>
  <c r="N12"/>
  <c r="M12"/>
  <c r="L12"/>
  <c r="K12"/>
  <c r="J12"/>
  <c r="I12"/>
  <c r="H12"/>
  <c r="G12"/>
  <c r="F12"/>
  <c r="E12"/>
  <c r="D12"/>
  <c r="B7" i="31"/>
  <c r="E7" i="28"/>
  <c r="E14" s="1"/>
  <c r="F7"/>
  <c r="F14" s="1"/>
  <c r="G7"/>
  <c r="G14" s="1"/>
  <c r="H7"/>
  <c r="E8"/>
  <c r="F8"/>
  <c r="G8"/>
  <c r="H8"/>
  <c r="H14" s="1"/>
  <c r="E9"/>
  <c r="D9" s="1"/>
  <c r="F9"/>
  <c r="G9"/>
  <c r="H9"/>
  <c r="E10"/>
  <c r="D10" s="1"/>
  <c r="F10"/>
  <c r="G10"/>
  <c r="H10"/>
  <c r="E11"/>
  <c r="F11"/>
  <c r="G11"/>
  <c r="D11" s="1"/>
  <c r="H11"/>
  <c r="E12"/>
  <c r="F12"/>
  <c r="G12"/>
  <c r="H12"/>
  <c r="E13"/>
  <c r="D13" s="1"/>
  <c r="F13"/>
  <c r="G13"/>
  <c r="H13"/>
  <c r="D48" i="17"/>
  <c r="M5" i="24"/>
  <c r="M12" s="1"/>
  <c r="M6"/>
  <c r="M7"/>
  <c r="M8"/>
  <c r="M9"/>
  <c r="M10"/>
  <c r="M11"/>
  <c r="E30" i="17"/>
  <c r="F6" i="31"/>
  <c r="F7"/>
  <c r="F8"/>
  <c r="F9"/>
  <c r="F10"/>
  <c r="F11"/>
  <c r="F5"/>
  <c r="D53" i="32"/>
  <c r="J12" i="24"/>
  <c r="L12"/>
  <c r="K12"/>
  <c r="F12" i="23"/>
  <c r="K14" i="28"/>
  <c r="O14"/>
  <c r="K6" i="23"/>
  <c r="K7"/>
  <c r="K8"/>
  <c r="K9"/>
  <c r="K10"/>
  <c r="K11"/>
  <c r="K5"/>
  <c r="I5"/>
  <c r="I12" s="1"/>
  <c r="I6"/>
  <c r="I7"/>
  <c r="I8"/>
  <c r="I9"/>
  <c r="I10"/>
  <c r="I11"/>
  <c r="E37" i="17"/>
  <c r="D12" i="24"/>
  <c r="G12" i="31"/>
  <c r="H12"/>
  <c r="E12" i="23"/>
  <c r="D12"/>
  <c r="D11" i="26"/>
  <c r="D10"/>
  <c r="D9"/>
  <c r="D8"/>
  <c r="D6"/>
  <c r="D5"/>
  <c r="D12" s="1"/>
  <c r="D7"/>
  <c r="E12"/>
  <c r="F12"/>
  <c r="K12" i="31"/>
  <c r="J12"/>
  <c r="D12"/>
  <c r="I12"/>
  <c r="E12"/>
  <c r="F12" s="1"/>
  <c r="I11"/>
  <c r="I10"/>
  <c r="C10"/>
  <c r="I9"/>
  <c r="C9"/>
  <c r="I8"/>
  <c r="C8"/>
  <c r="I7"/>
  <c r="C7"/>
  <c r="I6"/>
  <c r="C6"/>
  <c r="I5"/>
  <c r="B5"/>
  <c r="J12" i="23"/>
  <c r="G12"/>
  <c r="H12"/>
  <c r="C12" i="28"/>
  <c r="C11"/>
  <c r="C10"/>
  <c r="C9"/>
  <c r="C8"/>
  <c r="C7"/>
  <c r="B7"/>
  <c r="C10" i="26"/>
  <c r="C9"/>
  <c r="C8"/>
  <c r="C7"/>
  <c r="C6"/>
  <c r="C5"/>
  <c r="B5"/>
  <c r="C11" i="24"/>
  <c r="C10"/>
  <c r="C9"/>
  <c r="C8"/>
  <c r="C7"/>
  <c r="C6"/>
  <c r="C5"/>
  <c r="B5"/>
  <c r="E12"/>
  <c r="F12"/>
  <c r="G12"/>
  <c r="H12"/>
  <c r="I12"/>
  <c r="I14" i="28"/>
  <c r="J14"/>
  <c r="L14"/>
  <c r="M14"/>
  <c r="N14"/>
  <c r="P14"/>
  <c r="H5" i="31"/>
  <c r="H6"/>
  <c r="H8"/>
  <c r="H10"/>
  <c r="H9"/>
  <c r="H7"/>
  <c r="H11"/>
  <c r="E43" i="17"/>
  <c r="E42"/>
  <c r="E46"/>
  <c r="E13"/>
  <c r="E39"/>
  <c r="E20"/>
  <c r="E28"/>
  <c r="E41"/>
  <c r="E24"/>
  <c r="E14"/>
  <c r="E22"/>
  <c r="E47"/>
  <c r="E19"/>
  <c r="E26"/>
  <c r="E40"/>
  <c r="E29"/>
  <c r="E31"/>
  <c r="E48"/>
  <c r="E12"/>
  <c r="E8"/>
  <c r="E18"/>
  <c r="E23"/>
  <c r="E21"/>
  <c r="E9"/>
  <c r="E10"/>
  <c r="E7"/>
  <c r="E27"/>
  <c r="E11"/>
  <c r="E15"/>
  <c r="E45"/>
  <c r="E44"/>
  <c r="E17"/>
  <c r="E35"/>
  <c r="E38"/>
  <c r="E33"/>
  <c r="E32"/>
  <c r="E6"/>
  <c r="E16"/>
  <c r="E34"/>
  <c r="E36"/>
  <c r="E25"/>
  <c r="E5"/>
  <c r="D8" i="28"/>
  <c r="D12"/>
  <c r="K12" i="23"/>
  <c r="B6" i="24"/>
  <c r="B6" i="26"/>
  <c r="B8" i="28"/>
  <c r="B7" i="24"/>
  <c r="B7" i="26"/>
  <c r="B9" i="28"/>
  <c r="B8" i="26"/>
  <c r="B8" i="24"/>
  <c r="B10" i="28"/>
  <c r="B11"/>
  <c r="B9" i="26"/>
  <c r="B9" i="24"/>
  <c r="B10"/>
  <c r="B12" i="28"/>
  <c r="B10" i="26"/>
  <c r="B11"/>
  <c r="B11" i="24"/>
  <c r="B13" i="28"/>
  <c r="D7" l="1"/>
  <c r="D14" s="1"/>
</calcChain>
</file>

<file path=xl/sharedStrings.xml><?xml version="1.0" encoding="utf-8"?>
<sst xmlns="http://schemas.openxmlformats.org/spreadsheetml/2006/main" count="507" uniqueCount="254">
  <si>
    <t xml:space="preserve">1Euro 4,9007 BNR 16/02/2023)              </t>
  </si>
  <si>
    <t>FEBRUARIE 2022</t>
  </si>
  <si>
    <t>Februarie 2022'</t>
  </si>
  <si>
    <t>februarie 2022</t>
  </si>
  <si>
    <t xml:space="preserve">1Euro 4,9226 BNR 19/09/2022)              </t>
  </si>
  <si>
    <t>Denumire CTP</t>
  </si>
  <si>
    <t>Alte nationalitati</t>
  </si>
  <si>
    <t>Ianuarie 2022'</t>
  </si>
  <si>
    <t xml:space="preserve">1Euro 4,9481 BNR 18/03/2022)              </t>
  </si>
  <si>
    <t>OCTOMBRIE 2022</t>
  </si>
  <si>
    <t>Octombrie 2022'</t>
  </si>
  <si>
    <t>octombrie 2022</t>
  </si>
  <si>
    <t>ianuarie 2022</t>
  </si>
  <si>
    <t>peste 45 de ani</t>
  </si>
  <si>
    <t>35-45 ani</t>
  </si>
  <si>
    <t>DECEMBRIE 2022</t>
  </si>
  <si>
    <t>Decembrie 2022'</t>
  </si>
  <si>
    <t>decembrie 2022</t>
  </si>
  <si>
    <t>IULIE 2022</t>
  </si>
  <si>
    <t>Iulie 2022'</t>
  </si>
  <si>
    <t>iulie 2022</t>
  </si>
  <si>
    <t>IANUARIE 2022</t>
  </si>
  <si>
    <t>Preluati MapN acte aderare</t>
  </si>
  <si>
    <t>Preluati MapN repartizare aleatorie</t>
  </si>
  <si>
    <t>NN</t>
  </si>
  <si>
    <t xml:space="preserve">1Euro 4,9355 BNR 18/01/2023)              </t>
  </si>
  <si>
    <t>FEBRUARIE 2023</t>
  </si>
  <si>
    <t>Februarie 2023</t>
  </si>
  <si>
    <t>Numar participanti in Registrul Participantilor la luna de referinta  IANUARIE 2023</t>
  </si>
  <si>
    <t>Transferuri validate catre alte fonduri la luna de referinta FEBRUARIE 2023</t>
  </si>
  <si>
    <t>Transferuri validate de la alte fonduri la luna de referinta   FEBRUARIE 2023</t>
  </si>
  <si>
    <t>Acte aderare validate pentru luna de referinta FEBRUARIE 2023</t>
  </si>
  <si>
    <t>Asigurati repartizati aleatoriu la luna de referinta FEBRUARIE 2023</t>
  </si>
  <si>
    <t>Numar participanti in Registrul participantilor dupa repartizarea aleatorie la luna de referinta   FEBRUARIE 2023</t>
  </si>
  <si>
    <t>februarie 2023</t>
  </si>
  <si>
    <t>METROPOLITAN LIFE</t>
  </si>
  <si>
    <t xml:space="preserve">1Euro 4,9418 BNR 18/11/2022)              </t>
  </si>
  <si>
    <t xml:space="preserve">1Euro 4,8793 BNR 18/08/2022)              </t>
  </si>
  <si>
    <t>IUNIE 2022</t>
  </si>
  <si>
    <t>Iunie 2022'</t>
  </si>
  <si>
    <t>martie 2022</t>
  </si>
  <si>
    <t>aprilie 2022</t>
  </si>
  <si>
    <t>mai 2022</t>
  </si>
  <si>
    <t>iunie 2022</t>
  </si>
  <si>
    <t>noiembrie 2022</t>
  </si>
  <si>
    <t xml:space="preserve">1Euro 4,9390 BNR 18/07/2022)              </t>
  </si>
  <si>
    <t>Numar participanti in registrul participantilor</t>
  </si>
  <si>
    <t>septembrie 2022</t>
  </si>
  <si>
    <t>MAI 2022</t>
  </si>
  <si>
    <t>Mai 2022'</t>
  </si>
  <si>
    <t>NOIEMBRIE 2022</t>
  </si>
  <si>
    <t>Noiembrie 2022'</t>
  </si>
  <si>
    <t>BCR</t>
  </si>
  <si>
    <t>BRD</t>
  </si>
  <si>
    <t>Total</t>
  </si>
  <si>
    <t>Fond</t>
  </si>
  <si>
    <t>SEPTEMBRIE 2022</t>
  </si>
  <si>
    <t>Septembrie 2022'</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</si>
  <si>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</si>
  <si>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</si>
  <si>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</si>
  <si>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</si>
  <si>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</si>
  <si>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</si>
  <si>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</si>
  <si>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</si>
  <si>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</si>
  <si>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</si>
  <si>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</si>
  <si>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</si>
  <si>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</si>
  <si>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</si>
  <si>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</si>
  <si>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</si>
  <si>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</si>
  <si>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</si>
  <si>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</si>
  <si>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</si>
  <si>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</si>
  <si>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</si>
  <si>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</si>
  <si>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</si>
  <si>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</si>
  <si>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</si>
  <si>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</si>
  <si>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</si>
  <si>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</si>
  <si>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</si>
  <si>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</si>
  <si>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</si>
  <si>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</si>
  <si>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</si>
  <si>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</si>
  <si>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</si>
  <si>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</si>
  <si>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</si>
  <si>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</si>
  <si>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</si>
  <si>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</si>
  <si>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</si>
  <si>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</si>
  <si>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</si>
  <si>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</si>
  <si>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</si>
  <si>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</si>
  <si>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</si>
  <si>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</si>
  <si>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</si>
  <si>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</si>
  <si>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</si>
  <si>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</si>
  <si>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</si>
  <si>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</si>
  <si>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</si>
  <si>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</si>
  <si>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</si>
  <si>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</si>
  <si>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</si>
  <si>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</si>
  <si>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</si>
  <si>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</si>
  <si>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</si>
  <si>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</si>
  <si>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</si>
  <si>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</si>
  <si>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</si>
  <si>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</si>
  <si>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</si>
  <si>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</si>
  <si>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</si>
  <si>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</si>
  <si>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</si>
  <si>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</si>
  <si>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</si>
  <si>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</si>
  <si>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</si>
  <si>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</si>
  <si>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</si>
  <si>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</si>
  <si>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</si>
  <si>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</si>
  <si>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</si>
  <si>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17/06/2022)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</si>
  <si>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</si>
  <si>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</si>
  <si>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</si>
  <si>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</si>
  <si>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</si>
  <si>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</si>
  <si>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</si>
  <si>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</si>
  <si>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</si>
  <si>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</si>
  <si>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</si>
  <si>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</si>
  <si>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</si>
  <si>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</si>
  <si>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</si>
  <si>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</si>
  <si>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</si>
  <si>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August 2022'</t>
  </si>
  <si>
    <t xml:space="preserve">1Euro 4,9357 BNR 18/10/2022)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</si>
  <si>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</si>
  <si>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</si>
  <si>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</si>
  <si>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</si>
  <si>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</si>
  <si>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</si>
  <si>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</si>
  <si>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</si>
  <si>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</si>
  <si>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</si>
  <si>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</si>
  <si>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</si>
  <si>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</si>
  <si>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</si>
  <si>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</si>
  <si>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</si>
  <si>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</si>
  <si>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</si>
  <si>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</si>
  <si>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</si>
  <si>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</si>
  <si>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</si>
  <si>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</si>
  <si>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</si>
  <si>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</si>
  <si>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</si>
  <si>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</si>
  <si>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</si>
  <si>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</si>
  <si>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</si>
  <si>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</si>
  <si>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</si>
  <si>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</si>
  <si>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ianuarie 2023</t>
  </si>
  <si>
    <t>APRILIE 2022</t>
  </si>
  <si>
    <t>Aprilie 2022'</t>
  </si>
  <si>
    <t xml:space="preserve">1Euro 4,9176 BNR 19/12/2022)              </t>
  </si>
  <si>
    <t>Luna de referinta</t>
  </si>
  <si>
    <t xml:space="preserve">COMENZI </t>
  </si>
  <si>
    <t xml:space="preserve">1Euro 4,9472 BNR 18/05/2022)              </t>
  </si>
  <si>
    <t>august 2022</t>
  </si>
  <si>
    <t>MARTIE 2022</t>
  </si>
  <si>
    <t>Martie 2022'</t>
  </si>
  <si>
    <t>AUGUST 2022</t>
  </si>
  <si>
    <t xml:space="preserve">1Euro 4,9416 BNR 18/04/2022)              </t>
  </si>
  <si>
    <t>(BNR 18/04/2023)</t>
  </si>
  <si>
    <t xml:space="preserve">1Euro 4,9372 BNR 18/04/2023)              </t>
  </si>
  <si>
    <t>Situatie centralizatoare
privind numarul participantilor si contributiile virate la fondurile de pensii administrate privat
aferente lunii de referinta FEBRUARIE 2023</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</si>
  <si>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</si>
  <si>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</si>
  <si>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</si>
  <si>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</si>
  <si>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</si>
  <si>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FEBRUARIE 2023</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</si>
  <si>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</si>
  <si>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</si>
  <si>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</si>
  <si>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</si>
  <si>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</si>
  <si>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</si>
  <si>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</si>
  <si>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</si>
  <si>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</si>
  <si>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 xml:space="preserve">1Euro 4,9176 
BNR (19/12/2022)              </t>
  </si>
  <si>
    <t xml:space="preserve">1Euro 4,9355 
BNR (18/01/2023)              </t>
  </si>
  <si>
    <t xml:space="preserve">1Euro 4,9007 
BNR (16/02/2023)              </t>
  </si>
  <si>
    <t xml:space="preserve">1Euro 4,9219 
BNR (20/03/2023)              </t>
  </si>
  <si>
    <t xml:space="preserve"> </t>
  </si>
  <si>
    <t xml:space="preserve">1Euro 4,9372 
BNR (18/04/2023)              </t>
  </si>
  <si>
    <t>Situatie centralizatoare                
privind valoarea in Euro a viramentelor catre fondurile de pensii administrate privat 
aferente lunilor de referinta 
IANUARIE 2022 - FEBRUARIE 2023</t>
  </si>
  <si>
    <t xml:space="preserve">1Euro 4,9219 BNR 20/03/2023)  </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</si>
  <si>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</si>
  <si>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</si>
  <si>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</si>
  <si>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</si>
  <si>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</si>
  <si>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</si>
  <si>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</si>
  <si>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</si>
  <si>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</si>
  <si>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 xml:space="preserve">1Euro 4,9176 
BNR 19/12/2022)              </t>
  </si>
  <si>
    <t xml:space="preserve">1Euro 4,9355 
BNR 18/01/2023)              </t>
  </si>
  <si>
    <t xml:space="preserve">1Euro 4,007 
BNR 16/02/2023)              </t>
  </si>
  <si>
    <t xml:space="preserve">1Euro 4,9219 
BNR 20/03/2023)              </t>
  </si>
  <si>
    <t xml:space="preserve">1Euro 4,9372 
BNR 18/04/2023)              </t>
  </si>
  <si>
    <t>Situatie centralizatoare               
privind evolutia contributiei medii in Euro la pilonul II a participantilor pana la luna de referinta 
FEBRUARIE 2023</t>
  </si>
  <si>
    <t>Situatie centralizatoare           
privind repartizarea participantilor dupa judetul 
angajatorului la luna de referinta 
FEBRUARIE 2023</t>
  </si>
  <si>
    <t>Situatie centralizatoare privind repartizarea participantilor
 dupa judetul de domiciliu pentru care se fac viramente 
la luna de referinta 
FEBRUARIE 2023</t>
  </si>
  <si>
    <t>Situatie centralizatoare privind numarul de participanti  
care nu figurează cu declaraţii depuse 
in sistemul public de pensii</t>
  </si>
  <si>
    <t>Situatie centralizatoare    
privind repartizarea pe sexe a participantilor    
aferente lunii de referinta 
FEBRUARIE 2023</t>
  </si>
  <si>
    <t>Situatie centralizatoare              
privind repartizarea pe sexe si varste a participantilor              
aferente lunii de referinta 
FEBRUARIE 2023</t>
  </si>
  <si>
    <t>Numar de participanti pentru care se fac viramente in 
luna de referinta 
FEBRUARIE 2023</t>
  </si>
</sst>
</file>

<file path=xl/styles.xml><?xml version="1.0" encoding="utf-8"?>
<styleSheet xmlns="http://schemas.openxmlformats.org/spreadsheetml/2006/main">
  <numFmts count="1">
    <numFmt numFmtId="164" formatCode="#,##0.0000"/>
  </numFmts>
  <fonts count="22">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7" tint="0.39997558519241921"/>
        <bgColor indexed="64"/>
      </patternFill>
    </fill>
  </fills>
  <borders count="26">
    <border>
      <left/>
      <right/>
      <top/>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10" fillId="0" borderId="1" applyNumberFormat="0" applyFill="0" applyAlignment="0" applyProtection="0"/>
  </cellStyleXfs>
  <cellXfs count="141">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xf numFmtId="0" fontId="3" fillId="0" borderId="0" xfId="26" applyFont="1"/>
    <xf numFmtId="10" fontId="3" fillId="0" borderId="0" xfId="26" applyNumberFormat="1" applyFont="1"/>
    <xf numFmtId="0" fontId="15" fillId="0" borderId="0" xfId="0" applyFont="1" applyAlignment="1">
      <alignment horizontal="right"/>
    </xf>
    <xf numFmtId="164" fontId="15" fillId="0" borderId="0" xfId="0" applyNumberFormat="1" applyFont="1" applyAlignment="1">
      <alignment horizontal="left" vertical="center"/>
    </xf>
    <xf numFmtId="0" fontId="11" fillId="0" borderId="0" xfId="0" applyFont="1"/>
    <xf numFmtId="3" fontId="11" fillId="0" borderId="0" xfId="0" applyNumberFormat="1" applyFont="1"/>
    <xf numFmtId="0" fontId="15" fillId="0" borderId="0" xfId="0" applyFont="1"/>
    <xf numFmtId="3" fontId="5" fillId="0" borderId="3" xfId="0" applyNumberFormat="1" applyFont="1" applyBorder="1"/>
    <xf numFmtId="3" fontId="5" fillId="0" borderId="4" xfId="0" applyNumberFormat="1" applyFont="1" applyBorder="1"/>
    <xf numFmtId="0" fontId="9" fillId="0" borderId="0" xfId="0" applyFont="1"/>
    <xf numFmtId="4" fontId="0" fillId="0" borderId="0" xfId="0" applyNumberFormat="1"/>
    <xf numFmtId="0" fontId="18" fillId="0" borderId="0" xfId="26" applyFont="1"/>
    <xf numFmtId="3" fontId="3" fillId="0" borderId="0" xfId="26" applyNumberFormat="1" applyFont="1"/>
    <xf numFmtId="0" fontId="2" fillId="20" borderId="2" xfId="0" applyFont="1" applyFill="1" applyBorder="1" applyAlignment="1">
      <alignment horizontal="center" vertical="center" wrapText="1"/>
    </xf>
    <xf numFmtId="0" fontId="2" fillId="20" borderId="3" xfId="0" applyFont="1" applyFill="1" applyBorder="1" applyAlignment="1">
      <alignment horizontal="center" vertical="center" wrapText="1"/>
    </xf>
    <xf numFmtId="0" fontId="19" fillId="0" borderId="0" xfId="0" applyFont="1" applyAlignment="1">
      <alignment horizontal="right"/>
    </xf>
    <xf numFmtId="164" fontId="20" fillId="0" borderId="0" xfId="0" quotePrefix="1" applyNumberFormat="1" applyFont="1" applyAlignment="1">
      <alignment horizontal="left"/>
    </xf>
    <xf numFmtId="0" fontId="19" fillId="0" borderId="0" xfId="0" applyFont="1"/>
    <xf numFmtId="0" fontId="11" fillId="22" borderId="3" xfId="0" applyFont="1" applyFill="1" applyBorder="1" applyAlignment="1">
      <alignment horizontal="center" vertical="center" wrapText="1"/>
    </xf>
    <xf numFmtId="0" fontId="12" fillId="22" borderId="11" xfId="0" applyFont="1" applyFill="1" applyBorder="1" applyAlignment="1">
      <alignment horizontal="centerContinuous"/>
    </xf>
    <xf numFmtId="0" fontId="12" fillId="22" borderId="5" xfId="0" applyFont="1" applyFill="1" applyBorder="1" applyAlignment="1">
      <alignment horizontal="centerContinuous"/>
    </xf>
    <xf numFmtId="3" fontId="12" fillId="22" borderId="5" xfId="0" applyNumberFormat="1" applyFont="1" applyFill="1" applyBorder="1"/>
    <xf numFmtId="3" fontId="12" fillId="22" borderId="6" xfId="0" applyNumberFormat="1" applyFont="1" applyFill="1" applyBorder="1"/>
    <xf numFmtId="0" fontId="11" fillId="23" borderId="2" xfId="0" applyFont="1" applyFill="1" applyBorder="1" applyAlignment="1">
      <alignment horizontal="center"/>
    </xf>
    <xf numFmtId="0" fontId="17" fillId="23" borderId="3" xfId="0" applyFont="1" applyFill="1" applyBorder="1" applyAlignment="1">
      <alignment horizontal="left"/>
    </xf>
    <xf numFmtId="3" fontId="12" fillId="23" borderId="3" xfId="0" applyNumberFormat="1" applyFont="1" applyFill="1" applyBorder="1"/>
    <xf numFmtId="3" fontId="12" fillId="23" borderId="4" xfId="0" applyNumberFormat="1" applyFont="1" applyFill="1" applyBorder="1"/>
    <xf numFmtId="0" fontId="11" fillId="23" borderId="2" xfId="0" quotePrefix="1" applyFont="1" applyFill="1" applyBorder="1" applyAlignment="1">
      <alignment horizontal="center"/>
    </xf>
    <xf numFmtId="0" fontId="11" fillId="23" borderId="3" xfId="0" applyFont="1" applyFill="1" applyBorder="1" applyAlignment="1">
      <alignment horizontal="left"/>
    </xf>
    <xf numFmtId="0" fontId="11" fillId="22" borderId="4" xfId="0" applyFont="1" applyFill="1" applyBorder="1" applyAlignment="1">
      <alignment horizontal="center" vertical="center" wrapText="1"/>
    </xf>
    <xf numFmtId="10" fontId="12" fillId="22" borderId="5" xfId="0" applyNumberFormat="1" applyFont="1" applyFill="1" applyBorder="1"/>
    <xf numFmtId="10" fontId="12" fillId="23" borderId="3" xfId="0" applyNumberFormat="1" applyFont="1" applyFill="1" applyBorder="1"/>
    <xf numFmtId="3" fontId="12" fillId="22" borderId="5" xfId="0" applyNumberFormat="1" applyFont="1" applyFill="1" applyBorder="1" applyAlignment="1">
      <alignment horizontal="right"/>
    </xf>
    <xf numFmtId="3" fontId="12" fillId="22" borderId="6" xfId="0" applyNumberFormat="1" applyFont="1" applyFill="1" applyBorder="1" applyAlignment="1">
      <alignment horizontal="right"/>
    </xf>
    <xf numFmtId="0" fontId="19" fillId="22" borderId="3" xfId="0" applyFont="1" applyFill="1" applyBorder="1" applyAlignment="1">
      <alignment vertical="center" wrapText="1"/>
    </xf>
    <xf numFmtId="3" fontId="12" fillId="23" borderId="9" xfId="0" applyNumberFormat="1" applyFont="1" applyFill="1" applyBorder="1"/>
    <xf numFmtId="0" fontId="0" fillId="0" borderId="12" xfId="0" applyBorder="1"/>
    <xf numFmtId="17" fontId="11" fillId="22" borderId="13" xfId="0" applyNumberFormat="1" applyFont="1" applyFill="1" applyBorder="1" applyAlignment="1">
      <alignment horizontal="center" vertical="center" wrapText="1"/>
    </xf>
    <xf numFmtId="17" fontId="11" fillId="22" borderId="14" xfId="0" applyNumberFormat="1" applyFont="1" applyFill="1" applyBorder="1" applyAlignment="1">
      <alignment horizontal="center" vertical="center" wrapText="1"/>
    </xf>
    <xf numFmtId="0" fontId="11" fillId="22" borderId="2" xfId="0" applyFont="1" applyFill="1" applyBorder="1"/>
    <xf numFmtId="164" fontId="12" fillId="23" borderId="3" xfId="0" applyNumberFormat="1" applyFont="1" applyFill="1" applyBorder="1"/>
    <xf numFmtId="164" fontId="12" fillId="23" borderId="4" xfId="0" applyNumberFormat="1" applyFont="1" applyFill="1" applyBorder="1"/>
    <xf numFmtId="0" fontId="0" fillId="0" borderId="11" xfId="0" applyBorder="1"/>
    <xf numFmtId="0" fontId="19" fillId="22" borderId="5" xfId="0" applyFont="1" applyFill="1" applyBorder="1" applyAlignment="1">
      <alignment vertical="center" wrapText="1"/>
    </xf>
    <xf numFmtId="0" fontId="19" fillId="22" borderId="6" xfId="0" applyFont="1" applyFill="1" applyBorder="1" applyAlignment="1">
      <alignment vertical="center" wrapText="1"/>
    </xf>
    <xf numFmtId="164" fontId="11" fillId="23" borderId="3" xfId="0" applyNumberFormat="1" applyFont="1" applyFill="1" applyBorder="1" applyAlignment="1">
      <alignment vertical="center" wrapText="1"/>
    </xf>
    <xf numFmtId="17" fontId="11" fillId="22" borderId="14" xfId="0" quotePrefix="1" applyNumberFormat="1" applyFont="1" applyFill="1" applyBorder="1" applyAlignment="1">
      <alignment horizontal="center" vertical="center" wrapText="1"/>
    </xf>
    <xf numFmtId="0" fontId="11" fillId="22" borderId="5" xfId="0" applyFont="1" applyFill="1" applyBorder="1" applyAlignment="1">
      <alignment wrapText="1"/>
    </xf>
    <xf numFmtId="0" fontId="19" fillId="22" borderId="4" xfId="0" applyFont="1" applyFill="1" applyBorder="1" applyAlignment="1">
      <alignment vertical="center" wrapText="1"/>
    </xf>
    <xf numFmtId="2" fontId="12" fillId="23" borderId="3" xfId="0" applyNumberFormat="1" applyFont="1" applyFill="1" applyBorder="1" applyAlignment="1">
      <alignment horizontal="center"/>
    </xf>
    <xf numFmtId="2" fontId="12" fillId="23" borderId="4" xfId="0" applyNumberFormat="1" applyFont="1" applyFill="1" applyBorder="1" applyAlignment="1">
      <alignment horizontal="center"/>
    </xf>
    <xf numFmtId="2" fontId="12" fillId="22" borderId="5" xfId="0" applyNumberFormat="1" applyFont="1" applyFill="1" applyBorder="1" applyAlignment="1">
      <alignment horizontal="center"/>
    </xf>
    <xf numFmtId="2" fontId="12" fillId="22" borderId="6" xfId="0" applyNumberFormat="1" applyFont="1" applyFill="1" applyBorder="1" applyAlignment="1">
      <alignment horizontal="center"/>
    </xf>
    <xf numFmtId="3" fontId="3" fillId="0" borderId="0" xfId="0" applyNumberFormat="1" applyFont="1" applyFill="1" applyBorder="1"/>
    <xf numFmtId="3" fontId="3" fillId="21" borderId="0" xfId="0" applyNumberFormat="1" applyFont="1" applyFill="1" applyBorder="1"/>
    <xf numFmtId="0" fontId="12" fillId="23" borderId="3" xfId="0" applyFont="1" applyFill="1" applyBorder="1"/>
    <xf numFmtId="17" fontId="11" fillId="22" borderId="12" xfId="0" quotePrefix="1" applyNumberFormat="1" applyFont="1" applyFill="1" applyBorder="1" applyAlignment="1">
      <alignment horizontal="center" vertical="center" wrapText="1"/>
    </xf>
    <xf numFmtId="17" fontId="11" fillId="22" borderId="13" xfId="0" quotePrefix="1" applyNumberFormat="1" applyFont="1" applyFill="1" applyBorder="1" applyAlignment="1">
      <alignment horizontal="center" vertical="center" wrapText="1"/>
    </xf>
    <xf numFmtId="3" fontId="12" fillId="23" borderId="11" xfId="0" applyNumberFormat="1" applyFont="1" applyFill="1" applyBorder="1"/>
    <xf numFmtId="3" fontId="12" fillId="23" borderId="5" xfId="0" applyNumberFormat="1" applyFont="1" applyFill="1" applyBorder="1"/>
    <xf numFmtId="3" fontId="12" fillId="23" borderId="6" xfId="0" applyNumberFormat="1" applyFont="1" applyFill="1" applyBorder="1"/>
    <xf numFmtId="49" fontId="11" fillId="22" borderId="14" xfId="0" applyNumberFormat="1" applyFont="1" applyFill="1" applyBorder="1"/>
    <xf numFmtId="0" fontId="11" fillId="22" borderId="4" xfId="26" applyFont="1" applyFill="1" applyBorder="1" applyAlignment="1">
      <alignment horizontal="center"/>
    </xf>
    <xf numFmtId="0" fontId="11" fillId="22" borderId="2" xfId="26" applyFont="1" applyFill="1" applyBorder="1" applyAlignment="1">
      <alignment horizontal="center"/>
    </xf>
    <xf numFmtId="0" fontId="11" fillId="22" borderId="3" xfId="26" applyFont="1" applyFill="1" applyBorder="1" applyAlignment="1">
      <alignment horizontal="center"/>
    </xf>
    <xf numFmtId="10" fontId="11" fillId="22" borderId="4" xfId="26" applyNumberFormat="1" applyFont="1" applyFill="1" applyBorder="1" applyAlignment="1">
      <alignment horizontal="center"/>
    </xf>
    <xf numFmtId="0" fontId="12" fillId="22" borderId="11" xfId="26" applyFont="1" applyFill="1" applyBorder="1"/>
    <xf numFmtId="0" fontId="12" fillId="22" borderId="5" xfId="26" applyFont="1" applyFill="1" applyBorder="1"/>
    <xf numFmtId="10" fontId="12" fillId="22" borderId="6" xfId="26" applyNumberFormat="1" applyFont="1" applyFill="1" applyBorder="1"/>
    <xf numFmtId="0" fontId="11" fillId="23" borderId="2" xfId="26" applyFont="1" applyFill="1" applyBorder="1"/>
    <xf numFmtId="0" fontId="11" fillId="23" borderId="3" xfId="26" applyFont="1" applyFill="1" applyBorder="1"/>
    <xf numFmtId="10" fontId="12" fillId="23" borderId="4" xfId="26" applyNumberFormat="1" applyFont="1" applyFill="1" applyBorder="1"/>
    <xf numFmtId="0" fontId="11" fillId="22" borderId="4" xfId="26" applyFont="1" applyFill="1" applyBorder="1" applyAlignment="1">
      <alignment horizontal="center" vertical="center" wrapText="1"/>
    </xf>
    <xf numFmtId="3" fontId="12" fillId="22" borderId="6" xfId="25" applyNumberFormat="1" applyFont="1" applyFill="1" applyBorder="1"/>
    <xf numFmtId="0" fontId="11" fillId="23" borderId="2" xfId="26" applyFont="1" applyFill="1" applyBorder="1" applyAlignment="1">
      <alignment horizontal="center"/>
    </xf>
    <xf numFmtId="3" fontId="12" fillId="23" borderId="4" xfId="25" applyNumberFormat="1" applyFont="1" applyFill="1" applyBorder="1"/>
    <xf numFmtId="0" fontId="11" fillId="23" borderId="2" xfId="26" applyFont="1" applyFill="1" applyBorder="1" applyAlignment="1">
      <alignment horizontal="left"/>
    </xf>
    <xf numFmtId="17" fontId="12" fillId="23" borderId="2" xfId="0" quotePrefix="1" applyNumberFormat="1" applyFont="1" applyFill="1" applyBorder="1"/>
    <xf numFmtId="17" fontId="12" fillId="23" borderId="11" xfId="0" quotePrefix="1" applyNumberFormat="1" applyFont="1" applyFill="1" applyBorder="1"/>
    <xf numFmtId="0" fontId="11" fillId="22" borderId="3" xfId="0" applyFont="1" applyFill="1" applyBorder="1" applyAlignment="1">
      <alignment horizontal="center" vertical="center" wrapText="1"/>
    </xf>
    <xf numFmtId="0" fontId="11" fillId="22" borderId="15" xfId="0" applyFont="1" applyFill="1" applyBorder="1" applyAlignment="1">
      <alignment horizontal="center" vertical="center" wrapText="1"/>
    </xf>
    <xf numFmtId="0" fontId="11" fillId="22" borderId="16" xfId="0" applyFont="1" applyFill="1" applyBorder="1" applyAlignment="1">
      <alignment horizontal="center" vertical="center"/>
    </xf>
    <xf numFmtId="0" fontId="11" fillId="22" borderId="7" xfId="0" applyFont="1" applyFill="1" applyBorder="1" applyAlignment="1">
      <alignment horizontal="center" vertical="center"/>
    </xf>
    <xf numFmtId="3" fontId="11" fillId="22" borderId="3" xfId="0" applyNumberFormat="1" applyFont="1" applyFill="1" applyBorder="1" applyAlignment="1">
      <alignment horizontal="center" vertical="center" wrapText="1"/>
    </xf>
    <xf numFmtId="3" fontId="11" fillId="22" borderId="4" xfId="0" applyNumberFormat="1" applyFont="1" applyFill="1" applyBorder="1" applyAlignment="1">
      <alignment horizontal="center" vertical="center" wrapText="1"/>
    </xf>
    <xf numFmtId="0" fontId="11" fillId="22" borderId="2" xfId="0" applyFont="1" applyFill="1" applyBorder="1" applyAlignment="1">
      <alignment horizontal="center" vertical="center" wrapText="1"/>
    </xf>
    <xf numFmtId="0" fontId="9" fillId="0" borderId="0" xfId="0" applyFont="1" applyAlignment="1">
      <alignment horizontal="left" vertical="top" wrapText="1"/>
    </xf>
    <xf numFmtId="0" fontId="9" fillId="0" borderId="0" xfId="0" applyNumberFormat="1" applyFont="1" applyAlignment="1">
      <alignment horizontal="left" vertical="top" wrapText="1"/>
    </xf>
    <xf numFmtId="0" fontId="9" fillId="0" borderId="0" xfId="0" applyFont="1" applyAlignment="1">
      <alignment horizontal="left" vertical="top"/>
    </xf>
    <xf numFmtId="0" fontId="11" fillId="22" borderId="4" xfId="0" applyFont="1" applyFill="1" applyBorder="1" applyAlignment="1">
      <alignment horizontal="center" vertical="center" wrapText="1"/>
    </xf>
    <xf numFmtId="0" fontId="9" fillId="24" borderId="17" xfId="0" applyFont="1" applyFill="1" applyBorder="1" applyAlignment="1">
      <alignment horizontal="center" vertical="center" wrapText="1"/>
    </xf>
    <xf numFmtId="0" fontId="0" fillId="24" borderId="18"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11" fillId="22" borderId="12" xfId="0" applyFont="1" applyFill="1" applyBorder="1" applyAlignment="1">
      <alignment horizontal="center" vertical="center" wrapText="1"/>
    </xf>
    <xf numFmtId="0" fontId="11" fillId="22" borderId="13" xfId="0" applyFont="1" applyFill="1" applyBorder="1" applyAlignment="1">
      <alignment horizontal="center" vertical="center" wrapText="1"/>
    </xf>
    <xf numFmtId="17" fontId="11" fillId="22" borderId="13" xfId="0" quotePrefix="1" applyNumberFormat="1" applyFont="1" applyFill="1" applyBorder="1" applyAlignment="1">
      <alignment horizontal="center" vertical="center" wrapText="1"/>
    </xf>
    <xf numFmtId="17" fontId="11" fillId="22" borderId="3" xfId="0" applyNumberFormat="1" applyFont="1" applyFill="1" applyBorder="1" applyAlignment="1">
      <alignment horizontal="center" vertical="center" wrapText="1"/>
    </xf>
    <xf numFmtId="0" fontId="12" fillId="22" borderId="11" xfId="0" applyFont="1" applyFill="1" applyBorder="1" applyAlignment="1">
      <alignment horizontal="center"/>
    </xf>
    <xf numFmtId="0" fontId="12" fillId="22" borderId="5" xfId="0" applyFont="1" applyFill="1" applyBorder="1" applyAlignment="1">
      <alignment horizontal="center"/>
    </xf>
    <xf numFmtId="17" fontId="11" fillId="22" borderId="14" xfId="0" quotePrefix="1" applyNumberFormat="1" applyFont="1" applyFill="1" applyBorder="1" applyAlignment="1">
      <alignment horizontal="center" vertical="center" wrapText="1"/>
    </xf>
    <xf numFmtId="17" fontId="11" fillId="22" borderId="3" xfId="0" quotePrefix="1" applyNumberFormat="1" applyFont="1" applyFill="1" applyBorder="1" applyAlignment="1">
      <alignment horizontal="center" vertical="center" wrapText="1"/>
    </xf>
    <xf numFmtId="17" fontId="11" fillId="22" borderId="4" xfId="0" quotePrefix="1" applyNumberFormat="1" applyFont="1" applyFill="1" applyBorder="1" applyAlignment="1">
      <alignment horizontal="center" vertical="center" wrapText="1"/>
    </xf>
    <xf numFmtId="0" fontId="11" fillId="22" borderId="21" xfId="0" quotePrefix="1" applyFont="1" applyFill="1" applyBorder="1" applyAlignment="1">
      <alignment horizontal="center" vertical="center" wrapText="1"/>
    </xf>
    <xf numFmtId="0" fontId="11" fillId="22" borderId="8" xfId="0" quotePrefix="1" applyFont="1" applyFill="1" applyBorder="1" applyAlignment="1">
      <alignment horizontal="center" vertical="center" wrapText="1"/>
    </xf>
    <xf numFmtId="0" fontId="12" fillId="22" borderId="22" xfId="0" applyFont="1" applyFill="1" applyBorder="1" applyAlignment="1">
      <alignment horizontal="center" vertical="center" wrapText="1"/>
    </xf>
    <xf numFmtId="0" fontId="12" fillId="22" borderId="23" xfId="0" applyFont="1" applyFill="1" applyBorder="1" applyAlignment="1">
      <alignment horizontal="center" vertical="center" wrapText="1"/>
    </xf>
    <xf numFmtId="0" fontId="12" fillId="22" borderId="10" xfId="0" applyFont="1" applyFill="1" applyBorder="1" applyAlignment="1">
      <alignment horizontal="center" vertical="center" wrapText="1"/>
    </xf>
    <xf numFmtId="0" fontId="0" fillId="24" borderId="17" xfId="0" applyFill="1" applyBorder="1" applyAlignment="1">
      <alignment horizontal="center"/>
    </xf>
    <xf numFmtId="0" fontId="0" fillId="24" borderId="18" xfId="0" applyFill="1" applyBorder="1" applyAlignment="1">
      <alignment horizontal="center"/>
    </xf>
    <xf numFmtId="0" fontId="0" fillId="24" borderId="19" xfId="0" applyFill="1" applyBorder="1" applyAlignment="1">
      <alignment horizontal="center"/>
    </xf>
    <xf numFmtId="0" fontId="0" fillId="24" borderId="20" xfId="0" applyFill="1" applyBorder="1" applyAlignment="1">
      <alignment horizontal="center"/>
    </xf>
    <xf numFmtId="0" fontId="11" fillId="22" borderId="13" xfId="0" quotePrefix="1" applyFont="1" applyFill="1" applyBorder="1" applyAlignment="1">
      <alignment horizontal="center" vertical="center" wrapText="1"/>
    </xf>
    <xf numFmtId="0" fontId="11" fillId="22" borderId="3" xfId="0" quotePrefix="1" applyFont="1" applyFill="1" applyBorder="1" applyAlignment="1">
      <alignment horizontal="center" vertical="center" wrapText="1"/>
    </xf>
    <xf numFmtId="0" fontId="9" fillId="22" borderId="3" xfId="0" applyFont="1" applyFill="1" applyBorder="1" applyAlignment="1">
      <alignment horizontal="center" vertical="center" wrapText="1"/>
    </xf>
    <xf numFmtId="0" fontId="9" fillId="22" borderId="2" xfId="0" applyFont="1" applyFill="1" applyBorder="1" applyAlignment="1">
      <alignment horizontal="center" vertical="center" wrapText="1"/>
    </xf>
    <xf numFmtId="0" fontId="9" fillId="22" borderId="4" xfId="0" applyFont="1" applyFill="1" applyBorder="1" applyAlignment="1">
      <alignment horizontal="center" vertical="center" wrapText="1"/>
    </xf>
    <xf numFmtId="0" fontId="11" fillId="22" borderId="2" xfId="26" applyFont="1" applyFill="1" applyBorder="1" applyAlignment="1">
      <alignment horizontal="center"/>
    </xf>
    <xf numFmtId="0" fontId="11" fillId="22" borderId="3" xfId="26" applyFont="1" applyFill="1" applyBorder="1" applyAlignment="1">
      <alignment horizontal="center"/>
    </xf>
    <xf numFmtId="0" fontId="11" fillId="22" borderId="4" xfId="26" applyFont="1" applyFill="1" applyBorder="1" applyAlignment="1">
      <alignment horizontal="center"/>
    </xf>
    <xf numFmtId="0" fontId="2" fillId="0" borderId="0" xfId="26" applyFont="1" applyAlignment="1">
      <alignment horizontal="center"/>
    </xf>
    <xf numFmtId="0" fontId="11" fillId="22" borderId="15" xfId="26" applyFont="1" applyFill="1" applyBorder="1" applyAlignment="1">
      <alignment horizontal="center" vertical="center" wrapText="1"/>
    </xf>
    <xf numFmtId="0" fontId="11" fillId="22" borderId="16" xfId="26" applyFont="1" applyFill="1" applyBorder="1" applyAlignment="1">
      <alignment horizontal="center" vertical="center"/>
    </xf>
    <xf numFmtId="0" fontId="11" fillId="22" borderId="7" xfId="26" applyFont="1" applyFill="1" applyBorder="1" applyAlignment="1">
      <alignment horizontal="center" vertical="center"/>
    </xf>
    <xf numFmtId="0" fontId="11" fillId="22" borderId="2" xfId="26" applyFont="1" applyFill="1" applyBorder="1" applyAlignment="1">
      <alignment horizontal="center" vertical="center"/>
    </xf>
    <xf numFmtId="0" fontId="11" fillId="22" borderId="3" xfId="26" applyFont="1" applyFill="1" applyBorder="1" applyAlignment="1">
      <alignment horizontal="center" vertical="center"/>
    </xf>
    <xf numFmtId="0" fontId="11" fillId="22" borderId="15" xfId="25" applyFont="1" applyFill="1" applyBorder="1" applyAlignment="1">
      <alignment horizontal="center" vertical="center" wrapText="1"/>
    </xf>
    <xf numFmtId="0" fontId="11" fillId="22" borderId="16" xfId="25" applyFont="1" applyFill="1" applyBorder="1" applyAlignment="1">
      <alignment horizontal="center" vertical="center"/>
    </xf>
    <xf numFmtId="0" fontId="11" fillId="22" borderId="7" xfId="25" applyFont="1" applyFill="1" applyBorder="1" applyAlignment="1">
      <alignment horizontal="center" vertical="center"/>
    </xf>
    <xf numFmtId="3" fontId="12" fillId="22" borderId="11" xfId="0" applyNumberFormat="1" applyFont="1" applyFill="1" applyBorder="1" applyAlignment="1">
      <alignment horizontal="center"/>
    </xf>
    <xf numFmtId="3" fontId="12" fillId="22" borderId="5" xfId="0" applyNumberFormat="1" applyFont="1" applyFill="1" applyBorder="1" applyAlignment="1">
      <alignment horizontal="center"/>
    </xf>
    <xf numFmtId="0" fontId="11" fillId="22" borderId="9" xfId="0" applyFont="1" applyFill="1" applyBorder="1" applyAlignment="1">
      <alignment horizontal="center" vertical="center" wrapText="1"/>
    </xf>
    <xf numFmtId="0" fontId="11" fillId="22" borderId="24" xfId="0" applyFont="1" applyFill="1" applyBorder="1" applyAlignment="1">
      <alignment horizontal="center" vertical="center" wrapText="1"/>
    </xf>
    <xf numFmtId="0" fontId="11" fillId="22" borderId="25"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FEBRUARIE 2023
</a:t>
            </a:r>
          </a:p>
        </c:rich>
      </c:tx>
      <c:layout>
        <c:manualLayout>
          <c:xMode val="edge"/>
          <c:yMode val="edge"/>
          <c:x val="0.34530726327478306"/>
          <c:y val="6.249045339920746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rp_sexe_0223!$E$4:$F$4</c:f>
              <c:strCache>
                <c:ptCount val="2"/>
                <c:pt idx="0">
                  <c:v>femei</c:v>
                </c:pt>
                <c:pt idx="1">
                  <c:v>barbati</c:v>
                </c:pt>
              </c:strCache>
            </c:strRef>
          </c:cat>
          <c:val>
            <c:numRef>
              <c:f>rp_sexe_0223!$E$12:$F$12</c:f>
              <c:numCache>
                <c:formatCode>#,##0</c:formatCode>
                <c:ptCount val="2"/>
                <c:pt idx="0">
                  <c:v>3860120</c:v>
                </c:pt>
                <c:pt idx="1">
                  <c:v>4177457</c:v>
                </c:pt>
              </c:numCache>
            </c:numRef>
          </c:val>
        </c:ser>
        <c:dLbls>
          <c:showVal val="1"/>
          <c:showPercent val="1"/>
          <c:separator>
</c:separator>
        </c:dLbls>
      </c:pie3DChart>
      <c:spPr>
        <a:noFill/>
        <a:ln w="25400">
          <a:noFill/>
        </a:ln>
      </c:spPr>
    </c:plotArea>
    <c:legend>
      <c:legendPos val="r"/>
      <c:layout>
        <c:manualLayout>
          <c:xMode val="edge"/>
          <c:yMode val="edge"/>
          <c:x val="0.4526198768423178"/>
          <c:y val="0.79931964386804588"/>
          <c:w val="8.8071370886331601E-2"/>
          <c:h val="0.15306119088055192"/>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FEBRUARIE 2023
</a:t>
            </a:r>
          </a:p>
        </c:rich>
      </c:tx>
      <c:layout>
        <c:manualLayout>
          <c:xMode val="edge"/>
          <c:yMode val="edge"/>
          <c:x val="0.27850098619329394"/>
          <c:y val="6.6792690611216163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rp_varste_sexe_0223!$E$5:$H$5</c:f>
              <c:strCache>
                <c:ptCount val="1"/>
                <c:pt idx="0">
                  <c:v>15-25 ani 25-35 ani 35-45 ani peste 45 de ani</c:v>
                </c:pt>
              </c:strCache>
            </c:strRef>
          </c:tx>
          <c:dLbls>
            <c:dLbl>
              <c:idx val="0"/>
              <c:layout>
                <c:manualLayout>
                  <c:x val="-0.10525499697153243"/>
                  <c:y val="2.3565485316225827E-3"/>
                </c:manualLayout>
              </c:layout>
              <c:showVal val="1"/>
            </c:dLbl>
            <c:dLbl>
              <c:idx val="1"/>
              <c:layout>
                <c:manualLayout>
                  <c:x val="-0.3374603736663096"/>
                  <c:y val="1.0002530402036232E-4"/>
                </c:manualLayout>
              </c:layout>
              <c:showVal val="1"/>
            </c:dLbl>
            <c:dLbl>
              <c:idx val="2"/>
              <c:layout>
                <c:manualLayout>
                  <c:x val="-0.47433542996474565"/>
                  <c:y val="-2.7866176463291811E-3"/>
                </c:manualLayout>
              </c:layout>
              <c:showVal val="1"/>
            </c:dLbl>
            <c:dLbl>
              <c:idx val="3"/>
              <c:layout>
                <c:manualLayout>
                  <c:x val="-0.42596468340865695"/>
                  <c:y val="-1.2624225374474234E-3"/>
                </c:manualLayout>
              </c:layout>
              <c:showVal val="1"/>
            </c:dLbl>
            <c:txPr>
              <a:bodyPr/>
              <a:lstStyle/>
              <a:p>
                <a:pPr>
                  <a:defRPr b="1"/>
                </a:pPr>
                <a:endParaRPr lang="en-US"/>
              </a:p>
            </c:txPr>
            <c:showVal val="1"/>
          </c:dLbls>
          <c:cat>
            <c:strRef>
              <c:f>rp_varste_sexe_0223!$E$5:$H$5</c:f>
              <c:strCache>
                <c:ptCount val="4"/>
                <c:pt idx="0">
                  <c:v>15-25 ani</c:v>
                </c:pt>
                <c:pt idx="1">
                  <c:v>25-35 ani</c:v>
                </c:pt>
                <c:pt idx="2">
                  <c:v>35-45 ani</c:v>
                </c:pt>
                <c:pt idx="3">
                  <c:v>peste 45 de ani</c:v>
                </c:pt>
              </c:strCache>
            </c:strRef>
          </c:cat>
          <c:val>
            <c:numRef>
              <c:f>rp_varste_sexe_0223!$E$14:$H$14</c:f>
              <c:numCache>
                <c:formatCode>#,##0</c:formatCode>
                <c:ptCount val="4"/>
                <c:pt idx="0">
                  <c:v>684028</c:v>
                </c:pt>
                <c:pt idx="1">
                  <c:v>2025983</c:v>
                </c:pt>
                <c:pt idx="2">
                  <c:v>2802611</c:v>
                </c:pt>
                <c:pt idx="3">
                  <c:v>2524955</c:v>
                </c:pt>
              </c:numCache>
            </c:numRef>
          </c:val>
        </c:ser>
        <c:dLbls>
          <c:showVal val="1"/>
        </c:dLbls>
        <c:shape val="box"/>
        <c:axId val="95132288"/>
        <c:axId val="95138176"/>
        <c:axId val="0"/>
      </c:bar3DChart>
      <c:catAx>
        <c:axId val="95132288"/>
        <c:scaling>
          <c:orientation val="minMax"/>
        </c:scaling>
        <c:axPos val="l"/>
        <c:numFmt formatCode="General" sourceLinked="1"/>
        <c:tickLblPos val="low"/>
        <c:txPr>
          <a:bodyPr rot="0" vert="horz"/>
          <a:lstStyle/>
          <a:p>
            <a:pPr>
              <a:defRPr b="1"/>
            </a:pPr>
            <a:endParaRPr lang="en-US"/>
          </a:p>
        </c:txPr>
        <c:crossAx val="95138176"/>
        <c:crosses val="autoZero"/>
        <c:lblAlgn val="ctr"/>
        <c:lblOffset val="100"/>
        <c:tickLblSkip val="1"/>
        <c:tickMarkSkip val="1"/>
      </c:catAx>
      <c:valAx>
        <c:axId val="95138176"/>
        <c:scaling>
          <c:orientation val="minMax"/>
        </c:scaling>
        <c:axPos val="b"/>
        <c:majorGridlines/>
        <c:numFmt formatCode="#,##0" sourceLinked="1"/>
        <c:tickLblPos val="nextTo"/>
        <c:txPr>
          <a:bodyPr rot="0" vert="horz"/>
          <a:lstStyle/>
          <a:p>
            <a:pPr>
              <a:defRPr b="1"/>
            </a:pPr>
            <a:endParaRPr lang="en-US"/>
          </a:p>
        </c:txPr>
        <c:crossAx val="95132288"/>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9</xdr:col>
      <xdr:colOff>163306</xdr:colOff>
      <xdr:row>41</xdr:row>
      <xdr:rowOff>32400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4762500"/>
          <a:ext cx="7145131" cy="456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614023</xdr:colOff>
      <xdr:row>32</xdr:row>
      <xdr:rowOff>30452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2038350"/>
          <a:ext cx="7071973" cy="4078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836566</xdr:colOff>
      <xdr:row>28</xdr:row>
      <xdr:rowOff>159948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2257425"/>
          <a:ext cx="7523116" cy="35603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30</xdr:row>
      <xdr:rowOff>0</xdr:rowOff>
    </xdr:to>
    <xdr:graphicFrame macro="">
      <xdr:nvGraphicFramePr>
        <xdr:cNvPr id="790536"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123825</xdr:colOff>
      <xdr:row>31</xdr:row>
      <xdr:rowOff>19050</xdr:rowOff>
    </xdr:to>
    <xdr:graphicFrame macro="">
      <xdr:nvGraphicFramePr>
        <xdr:cNvPr id="8110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A12">
            <v>3</v>
          </cell>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0"/>
  <sheetViews>
    <sheetView tabSelected="1" zoomScaleNormal="100" workbookViewId="0">
      <selection activeCell="E30" sqref="E30"/>
    </sheetView>
  </sheetViews>
  <sheetFormatPr defaultRowHeight="12.75"/>
  <cols>
    <col min="2" max="2" width="6.140625" customWidth="1"/>
    <col min="3" max="3" width="18.28515625" style="6"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3.5" customHeight="1">
      <c r="B2" s="87" t="s">
        <v>209</v>
      </c>
      <c r="C2" s="88"/>
      <c r="D2" s="88"/>
      <c r="E2" s="88"/>
      <c r="F2" s="88"/>
      <c r="G2" s="88"/>
      <c r="H2" s="88"/>
      <c r="I2" s="88"/>
      <c r="J2" s="88"/>
      <c r="K2" s="89"/>
    </row>
    <row r="3" spans="2:11" s="5" customFormat="1" ht="76.5" customHeight="1">
      <c r="B3" s="92" t="s">
        <v>58</v>
      </c>
      <c r="C3" s="86" t="s">
        <v>192</v>
      </c>
      <c r="D3" s="86" t="s">
        <v>153</v>
      </c>
      <c r="E3" s="86" t="s">
        <v>165</v>
      </c>
      <c r="F3" s="86" t="s">
        <v>166</v>
      </c>
      <c r="G3" s="86"/>
      <c r="H3" s="86"/>
      <c r="I3" s="86" t="s">
        <v>167</v>
      </c>
      <c r="J3" s="90" t="s">
        <v>168</v>
      </c>
      <c r="K3" s="91" t="s">
        <v>169</v>
      </c>
    </row>
    <row r="4" spans="2:11" s="5" customFormat="1" ht="56.25" customHeight="1">
      <c r="B4" s="92" t="s">
        <v>58</v>
      </c>
      <c r="C4" s="86"/>
      <c r="D4" s="86"/>
      <c r="E4" s="86"/>
      <c r="F4" s="25" t="s">
        <v>54</v>
      </c>
      <c r="G4" s="25" t="s">
        <v>170</v>
      </c>
      <c r="H4" s="25" t="s">
        <v>171</v>
      </c>
      <c r="I4" s="86"/>
      <c r="J4" s="90"/>
      <c r="K4" s="91"/>
    </row>
    <row r="5" spans="2:11" ht="15">
      <c r="B5" s="30">
        <v>1</v>
      </c>
      <c r="C5" s="31" t="s">
        <v>35</v>
      </c>
      <c r="D5" s="32">
        <v>1108487</v>
      </c>
      <c r="E5" s="32">
        <v>1164071</v>
      </c>
      <c r="F5" s="32">
        <v>140770535</v>
      </c>
      <c r="G5" s="32">
        <v>135993371</v>
      </c>
      <c r="H5" s="32">
        <v>4777164</v>
      </c>
      <c r="I5" s="32">
        <f t="shared" ref="I5:I11" si="0">F5/$C$14</f>
        <v>28512220.489346188</v>
      </c>
      <c r="J5" s="32">
        <v>3626330735</v>
      </c>
      <c r="K5" s="33">
        <f t="shared" ref="K5:K11" si="1">J5/$C$14</f>
        <v>734491358.46228635</v>
      </c>
    </row>
    <row r="6" spans="2:11" ht="15">
      <c r="B6" s="34">
        <v>2</v>
      </c>
      <c r="C6" s="31" t="s">
        <v>172</v>
      </c>
      <c r="D6" s="32">
        <v>1669250</v>
      </c>
      <c r="E6" s="32">
        <v>1755861</v>
      </c>
      <c r="F6" s="32">
        <v>206858701</v>
      </c>
      <c r="G6" s="32">
        <v>199200486</v>
      </c>
      <c r="H6" s="32">
        <v>7658215</v>
      </c>
      <c r="I6" s="32">
        <f t="shared" si="0"/>
        <v>41897978.813902617</v>
      </c>
      <c r="J6" s="32">
        <v>5311761737</v>
      </c>
      <c r="K6" s="33">
        <f t="shared" si="1"/>
        <v>1075865214.4940453</v>
      </c>
    </row>
    <row r="7" spans="2:11" ht="15">
      <c r="B7" s="34">
        <v>3</v>
      </c>
      <c r="C7" s="35" t="s">
        <v>52</v>
      </c>
      <c r="D7" s="32">
        <v>754427</v>
      </c>
      <c r="E7" s="32">
        <v>785454</v>
      </c>
      <c r="F7" s="32">
        <v>81706694</v>
      </c>
      <c r="G7" s="32">
        <v>78491930</v>
      </c>
      <c r="H7" s="32">
        <v>3214764</v>
      </c>
      <c r="I7" s="32">
        <f t="shared" si="0"/>
        <v>16549196.71068622</v>
      </c>
      <c r="J7" s="32">
        <v>2093027749</v>
      </c>
      <c r="K7" s="33">
        <f t="shared" si="1"/>
        <v>423930112.00680548</v>
      </c>
    </row>
    <row r="8" spans="2:11" ht="15">
      <c r="B8" s="34">
        <v>4</v>
      </c>
      <c r="C8" s="35" t="s">
        <v>53</v>
      </c>
      <c r="D8" s="32">
        <v>543908</v>
      </c>
      <c r="E8" s="32">
        <v>564117</v>
      </c>
      <c r="F8" s="32">
        <v>57398869</v>
      </c>
      <c r="G8" s="32">
        <v>55088307</v>
      </c>
      <c r="H8" s="32">
        <v>2310562</v>
      </c>
      <c r="I8" s="32">
        <f t="shared" si="0"/>
        <v>11625793.769748036</v>
      </c>
      <c r="J8" s="32">
        <v>1468951150</v>
      </c>
      <c r="K8" s="33">
        <f t="shared" si="1"/>
        <v>297527171.27116585</v>
      </c>
    </row>
    <row r="9" spans="2:11" ht="15">
      <c r="B9" s="34">
        <v>5</v>
      </c>
      <c r="C9" s="35" t="s">
        <v>173</v>
      </c>
      <c r="D9" s="32">
        <v>1016749</v>
      </c>
      <c r="E9" s="32">
        <v>1060371</v>
      </c>
      <c r="F9" s="32">
        <v>110630830</v>
      </c>
      <c r="G9" s="32">
        <v>106624960</v>
      </c>
      <c r="H9" s="32">
        <v>4005870</v>
      </c>
      <c r="I9" s="32">
        <f t="shared" si="0"/>
        <v>22407605.525399011</v>
      </c>
      <c r="J9" s="32">
        <v>2843203188</v>
      </c>
      <c r="K9" s="33">
        <f t="shared" si="1"/>
        <v>575873610.14340115</v>
      </c>
    </row>
    <row r="10" spans="2:11" ht="15">
      <c r="B10" s="34">
        <v>6</v>
      </c>
      <c r="C10" s="35" t="s">
        <v>174</v>
      </c>
      <c r="D10" s="32">
        <v>852745</v>
      </c>
      <c r="E10" s="32">
        <v>890882</v>
      </c>
      <c r="F10" s="32">
        <v>96682584</v>
      </c>
      <c r="G10" s="32">
        <v>93099963</v>
      </c>
      <c r="H10" s="32">
        <v>3582621</v>
      </c>
      <c r="I10" s="32">
        <f t="shared" si="0"/>
        <v>19582472.656566475</v>
      </c>
      <c r="J10" s="32">
        <v>2482556665</v>
      </c>
      <c r="K10" s="33">
        <f t="shared" si="1"/>
        <v>502826838.08636475</v>
      </c>
    </row>
    <row r="11" spans="2:11" ht="15">
      <c r="B11" s="34">
        <v>7</v>
      </c>
      <c r="C11" s="35" t="s">
        <v>24</v>
      </c>
      <c r="D11" s="32">
        <v>2092011</v>
      </c>
      <c r="E11" s="32">
        <v>2217626</v>
      </c>
      <c r="F11" s="32">
        <v>317176050</v>
      </c>
      <c r="G11" s="32">
        <v>306469172</v>
      </c>
      <c r="H11" s="32">
        <v>10706878</v>
      </c>
      <c r="I11" s="32">
        <f t="shared" si="0"/>
        <v>64242090.658672936</v>
      </c>
      <c r="J11" s="32">
        <v>8172137660</v>
      </c>
      <c r="K11" s="33">
        <f t="shared" si="1"/>
        <v>1655217058.2516406</v>
      </c>
    </row>
    <row r="12" spans="2:11" ht="15.75" thickBot="1">
      <c r="B12" s="26" t="s">
        <v>59</v>
      </c>
      <c r="C12" s="27"/>
      <c r="D12" s="28">
        <f t="shared" ref="D12:K12" si="2">SUM(D5:D11)</f>
        <v>8037577</v>
      </c>
      <c r="E12" s="28">
        <f t="shared" si="2"/>
        <v>8438382</v>
      </c>
      <c r="F12" s="28">
        <f t="shared" si="2"/>
        <v>1011224263</v>
      </c>
      <c r="G12" s="28">
        <f t="shared" si="2"/>
        <v>974968189</v>
      </c>
      <c r="H12" s="28">
        <f t="shared" si="2"/>
        <v>36256074</v>
      </c>
      <c r="I12" s="28">
        <f t="shared" si="2"/>
        <v>204817358.62432149</v>
      </c>
      <c r="J12" s="28">
        <f t="shared" si="2"/>
        <v>25997968884</v>
      </c>
      <c r="K12" s="29">
        <f t="shared" si="2"/>
        <v>5265731362.7157097</v>
      </c>
    </row>
    <row r="14" spans="2:11" s="11" customFormat="1">
      <c r="B14" s="22" t="s">
        <v>210</v>
      </c>
      <c r="C14" s="23">
        <v>4.9371999999999998</v>
      </c>
      <c r="J14" s="12"/>
      <c r="K14" s="12"/>
    </row>
    <row r="15" spans="2:11">
      <c r="B15" s="24"/>
      <c r="C15" s="24" t="s">
        <v>207</v>
      </c>
    </row>
    <row r="16" spans="2:11">
      <c r="G16" s="17"/>
    </row>
    <row r="17" spans="7:7">
      <c r="G17" s="17"/>
    </row>
    <row r="18" spans="7:7">
      <c r="G18" s="17"/>
    </row>
    <row r="19" spans="7:7">
      <c r="G19" s="17"/>
    </row>
    <row r="20" spans="7:7">
      <c r="G20" s="17"/>
    </row>
    <row r="21" spans="7:7">
      <c r="G21" s="17"/>
    </row>
    <row r="22" spans="7:7">
      <c r="G22" s="17"/>
    </row>
    <row r="23" spans="7:7">
      <c r="G23" s="17"/>
    </row>
    <row r="24" spans="7:7">
      <c r="G24" s="17"/>
    </row>
    <row r="25" spans="7:7">
      <c r="G25" s="17"/>
    </row>
    <row r="26" spans="7:7">
      <c r="G26" s="17"/>
    </row>
    <row r="27" spans="7:7">
      <c r="G27" s="17"/>
    </row>
    <row r="28" spans="7:7">
      <c r="G28" s="17"/>
    </row>
    <row r="29" spans="7:7">
      <c r="G29" s="17"/>
    </row>
    <row r="30" spans="7:7">
      <c r="G30" s="17"/>
    </row>
  </sheetData>
  <mergeCells count="9">
    <mergeCell ref="K3:K4"/>
    <mergeCell ref="I3:I4"/>
    <mergeCell ref="B3:B4"/>
    <mergeCell ref="C3:C4"/>
    <mergeCell ref="D3:D4"/>
    <mergeCell ref="E3:E4"/>
    <mergeCell ref="B2:K2"/>
    <mergeCell ref="J3:J4"/>
    <mergeCell ref="F3:H3"/>
  </mergeCells>
  <phoneticPr fontId="16"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I14" sqref="I14"/>
    </sheetView>
  </sheetViews>
  <sheetFormatPr defaultRowHeight="15"/>
  <cols>
    <col min="1" max="1" width="9.140625" style="7"/>
    <col min="2" max="2" width="7.85546875" style="7" customWidth="1"/>
    <col min="3" max="3" width="20.140625" style="7" customWidth="1"/>
    <col min="4" max="4" width="13.7109375" style="7" customWidth="1"/>
    <col min="5" max="5" width="16.5703125" style="8" customWidth="1"/>
    <col min="6" max="16384" width="9.140625" style="7"/>
  </cols>
  <sheetData>
    <row r="1" spans="2:5" ht="15.75" thickBot="1"/>
    <row r="2" spans="2:5" ht="51" customHeight="1">
      <c r="B2" s="128" t="s">
        <v>248</v>
      </c>
      <c r="C2" s="129"/>
      <c r="D2" s="129"/>
      <c r="E2" s="130"/>
    </row>
    <row r="3" spans="2:5">
      <c r="B3" s="124" t="s">
        <v>60</v>
      </c>
      <c r="C3" s="125"/>
      <c r="D3" s="125" t="s">
        <v>61</v>
      </c>
      <c r="E3" s="126"/>
    </row>
    <row r="4" spans="2:5">
      <c r="B4" s="70" t="s">
        <v>62</v>
      </c>
      <c r="C4" s="71" t="s">
        <v>63</v>
      </c>
      <c r="D4" s="71" t="s">
        <v>64</v>
      </c>
      <c r="E4" s="72" t="s">
        <v>65</v>
      </c>
    </row>
    <row r="5" spans="2:5" ht="15.75">
      <c r="B5" s="76"/>
      <c r="C5" s="77" t="s">
        <v>66</v>
      </c>
      <c r="D5" s="32">
        <v>81042</v>
      </c>
      <c r="E5" s="78">
        <f t="shared" ref="E5:E48" si="0">D5/$D$48</f>
        <v>1.0082889408089029E-2</v>
      </c>
    </row>
    <row r="6" spans="2:5" ht="15.75">
      <c r="B6" s="76" t="s">
        <v>67</v>
      </c>
      <c r="C6" s="77" t="s">
        <v>68</v>
      </c>
      <c r="D6" s="32">
        <v>69386</v>
      </c>
      <c r="E6" s="78">
        <f t="shared" si="0"/>
        <v>8.6327011237341805E-3</v>
      </c>
    </row>
    <row r="7" spans="2:5" ht="15.75">
      <c r="B7" s="76" t="s">
        <v>69</v>
      </c>
      <c r="C7" s="77" t="s">
        <v>70</v>
      </c>
      <c r="D7" s="32">
        <v>97568</v>
      </c>
      <c r="E7" s="78">
        <f t="shared" si="0"/>
        <v>1.2138981685649792E-2</v>
      </c>
    </row>
    <row r="8" spans="2:5" ht="15.75">
      <c r="B8" s="76" t="s">
        <v>71</v>
      </c>
      <c r="C8" s="77" t="s">
        <v>72</v>
      </c>
      <c r="D8" s="32">
        <v>123077</v>
      </c>
      <c r="E8" s="78">
        <f t="shared" si="0"/>
        <v>1.5312699337126102E-2</v>
      </c>
    </row>
    <row r="9" spans="2:5" ht="15.75">
      <c r="B9" s="76" t="s">
        <v>73</v>
      </c>
      <c r="C9" s="77" t="s">
        <v>74</v>
      </c>
      <c r="D9" s="32">
        <v>105495</v>
      </c>
      <c r="E9" s="78">
        <f t="shared" si="0"/>
        <v>1.3125224181367096E-2</v>
      </c>
    </row>
    <row r="10" spans="2:5" ht="15.75">
      <c r="B10" s="76" t="s">
        <v>75</v>
      </c>
      <c r="C10" s="77" t="s">
        <v>76</v>
      </c>
      <c r="D10" s="32">
        <v>159729</v>
      </c>
      <c r="E10" s="78">
        <f t="shared" si="0"/>
        <v>1.9872780067923455E-2</v>
      </c>
    </row>
    <row r="11" spans="2:5" ht="15.75">
      <c r="B11" s="76" t="s">
        <v>77</v>
      </c>
      <c r="C11" s="77" t="s">
        <v>78</v>
      </c>
      <c r="D11" s="32">
        <v>70854</v>
      </c>
      <c r="E11" s="78">
        <f t="shared" si="0"/>
        <v>8.815343230926434E-3</v>
      </c>
    </row>
    <row r="12" spans="2:5" ht="15.75">
      <c r="B12" s="76" t="s">
        <v>79</v>
      </c>
      <c r="C12" s="77" t="s">
        <v>80</v>
      </c>
      <c r="D12" s="32">
        <v>58842</v>
      </c>
      <c r="E12" s="78">
        <f t="shared" si="0"/>
        <v>7.3208629914214198E-3</v>
      </c>
    </row>
    <row r="13" spans="2:5" ht="15.75">
      <c r="B13" s="76" t="s">
        <v>81</v>
      </c>
      <c r="C13" s="77" t="s">
        <v>82</v>
      </c>
      <c r="D13" s="32">
        <v>137485</v>
      </c>
      <c r="E13" s="78">
        <f t="shared" si="0"/>
        <v>1.7105279364664251E-2</v>
      </c>
    </row>
    <row r="14" spans="2:5" ht="15.75">
      <c r="B14" s="76" t="s">
        <v>83</v>
      </c>
      <c r="C14" s="77" t="s">
        <v>84</v>
      </c>
      <c r="D14" s="32">
        <v>47436</v>
      </c>
      <c r="E14" s="78">
        <f t="shared" si="0"/>
        <v>5.9017786081551693E-3</v>
      </c>
    </row>
    <row r="15" spans="2:5" ht="15.75">
      <c r="B15" s="76" t="s">
        <v>85</v>
      </c>
      <c r="C15" s="77" t="s">
        <v>86</v>
      </c>
      <c r="D15" s="32">
        <v>71195</v>
      </c>
      <c r="E15" s="78">
        <f t="shared" si="0"/>
        <v>8.8577689520112843E-3</v>
      </c>
    </row>
    <row r="16" spans="2:5" ht="15.75">
      <c r="B16" s="76" t="s">
        <v>87</v>
      </c>
      <c r="C16" s="77" t="s">
        <v>88</v>
      </c>
      <c r="D16" s="32">
        <v>47515</v>
      </c>
      <c r="E16" s="78">
        <f t="shared" si="0"/>
        <v>5.9116074408991663E-3</v>
      </c>
    </row>
    <row r="17" spans="2:5" ht="15.75">
      <c r="B17" s="76" t="s">
        <v>89</v>
      </c>
      <c r="C17" s="77" t="s">
        <v>90</v>
      </c>
      <c r="D17" s="32">
        <v>223052</v>
      </c>
      <c r="E17" s="78">
        <f t="shared" si="0"/>
        <v>2.7751149382456927E-2</v>
      </c>
    </row>
    <row r="18" spans="2:5" ht="15.75">
      <c r="B18" s="76" t="s">
        <v>91</v>
      </c>
      <c r="C18" s="77" t="s">
        <v>92</v>
      </c>
      <c r="D18" s="32">
        <v>180166</v>
      </c>
      <c r="E18" s="78">
        <f t="shared" si="0"/>
        <v>2.2415461774114263E-2</v>
      </c>
    </row>
    <row r="19" spans="2:5" ht="15.75">
      <c r="B19" s="76" t="s">
        <v>93</v>
      </c>
      <c r="C19" s="77" t="s">
        <v>94</v>
      </c>
      <c r="D19" s="32">
        <v>55130</v>
      </c>
      <c r="E19" s="78">
        <f t="shared" si="0"/>
        <v>6.8590322680578989E-3</v>
      </c>
    </row>
    <row r="20" spans="2:5" ht="15.75">
      <c r="B20" s="76" t="s">
        <v>95</v>
      </c>
      <c r="C20" s="77" t="s">
        <v>96</v>
      </c>
      <c r="D20" s="32">
        <v>67773</v>
      </c>
      <c r="E20" s="78">
        <f t="shared" si="0"/>
        <v>8.4320187539105376E-3</v>
      </c>
    </row>
    <row r="21" spans="2:5" ht="15.75">
      <c r="B21" s="76" t="s">
        <v>97</v>
      </c>
      <c r="C21" s="77" t="s">
        <v>98</v>
      </c>
      <c r="D21" s="32">
        <v>131919</v>
      </c>
      <c r="E21" s="78">
        <f t="shared" si="0"/>
        <v>1.6412782110827678E-2</v>
      </c>
    </row>
    <row r="22" spans="2:5" ht="15.75">
      <c r="B22" s="76" t="s">
        <v>99</v>
      </c>
      <c r="C22" s="77" t="s">
        <v>100</v>
      </c>
      <c r="D22" s="32">
        <v>123580</v>
      </c>
      <c r="E22" s="78">
        <f t="shared" si="0"/>
        <v>1.5375280386116363E-2</v>
      </c>
    </row>
    <row r="23" spans="2:5" ht="15.75">
      <c r="B23" s="76" t="s">
        <v>101</v>
      </c>
      <c r="C23" s="77" t="s">
        <v>102</v>
      </c>
      <c r="D23" s="32">
        <v>71800</v>
      </c>
      <c r="E23" s="78">
        <f t="shared" si="0"/>
        <v>8.9330403926456935E-3</v>
      </c>
    </row>
    <row r="24" spans="2:5" ht="15.75">
      <c r="B24" s="76" t="s">
        <v>103</v>
      </c>
      <c r="C24" s="77" t="s">
        <v>104</v>
      </c>
      <c r="D24" s="32">
        <v>101432</v>
      </c>
      <c r="E24" s="78">
        <f t="shared" si="0"/>
        <v>1.2619723580875182E-2</v>
      </c>
    </row>
    <row r="25" spans="2:5" ht="15.75">
      <c r="B25" s="76" t="s">
        <v>105</v>
      </c>
      <c r="C25" s="77" t="s">
        <v>106</v>
      </c>
      <c r="D25" s="32">
        <v>106079</v>
      </c>
      <c r="E25" s="78">
        <f t="shared" si="0"/>
        <v>1.3197882894310065E-2</v>
      </c>
    </row>
    <row r="26" spans="2:5" ht="15.75">
      <c r="B26" s="76" t="s">
        <v>107</v>
      </c>
      <c r="C26" s="77" t="s">
        <v>108</v>
      </c>
      <c r="D26" s="32">
        <v>33412</v>
      </c>
      <c r="E26" s="78">
        <f t="shared" si="0"/>
        <v>4.1569741726891077E-3</v>
      </c>
    </row>
    <row r="27" spans="2:5" ht="15.75">
      <c r="B27" s="76" t="s">
        <v>109</v>
      </c>
      <c r="C27" s="77" t="s">
        <v>110</v>
      </c>
      <c r="D27" s="32">
        <v>205936</v>
      </c>
      <c r="E27" s="78">
        <f t="shared" si="0"/>
        <v>2.5621651898327071E-2</v>
      </c>
    </row>
    <row r="28" spans="2:5" ht="15.75">
      <c r="B28" s="76" t="s">
        <v>111</v>
      </c>
      <c r="C28" s="77" t="s">
        <v>112</v>
      </c>
      <c r="D28" s="32">
        <v>23399</v>
      </c>
      <c r="E28" s="78">
        <f t="shared" si="0"/>
        <v>2.911200726288532E-3</v>
      </c>
    </row>
    <row r="29" spans="2:5" ht="15.75">
      <c r="B29" s="76" t="s">
        <v>113</v>
      </c>
      <c r="C29" s="77" t="s">
        <v>114</v>
      </c>
      <c r="D29" s="32">
        <v>139163</v>
      </c>
      <c r="E29" s="78">
        <f t="shared" si="0"/>
        <v>1.7314048748770929E-2</v>
      </c>
    </row>
    <row r="30" spans="2:5" ht="15.75">
      <c r="B30" s="76" t="s">
        <v>115</v>
      </c>
      <c r="C30" s="77" t="s">
        <v>116</v>
      </c>
      <c r="D30" s="32">
        <v>41886</v>
      </c>
      <c r="E30" s="78">
        <f t="shared" si="0"/>
        <v>5.2112720039882666E-3</v>
      </c>
    </row>
    <row r="31" spans="2:5" ht="15.75">
      <c r="B31" s="76" t="s">
        <v>117</v>
      </c>
      <c r="C31" s="77" t="s">
        <v>118</v>
      </c>
      <c r="D31" s="32">
        <v>165537</v>
      </c>
      <c r="E31" s="78">
        <f t="shared" si="0"/>
        <v>2.0595385898013793E-2</v>
      </c>
    </row>
    <row r="32" spans="2:5" ht="15.75">
      <c r="B32" s="76" t="s">
        <v>119</v>
      </c>
      <c r="C32" s="77" t="s">
        <v>120</v>
      </c>
      <c r="D32" s="32">
        <v>107548</v>
      </c>
      <c r="E32" s="78">
        <f t="shared" si="0"/>
        <v>1.3380649417106674E-2</v>
      </c>
    </row>
    <row r="33" spans="2:13" ht="15.75">
      <c r="B33" s="76" t="s">
        <v>121</v>
      </c>
      <c r="C33" s="77" t="s">
        <v>122</v>
      </c>
      <c r="D33" s="32">
        <v>79020</v>
      </c>
      <c r="E33" s="78">
        <f t="shared" si="0"/>
        <v>9.8313210560844397E-3</v>
      </c>
    </row>
    <row r="34" spans="2:13" ht="15.75">
      <c r="B34" s="76" t="s">
        <v>123</v>
      </c>
      <c r="C34" s="77" t="s">
        <v>124</v>
      </c>
      <c r="D34" s="32">
        <v>174275</v>
      </c>
      <c r="E34" s="78">
        <f t="shared" si="0"/>
        <v>2.1682529448862512E-2</v>
      </c>
    </row>
    <row r="35" spans="2:13" ht="15.75">
      <c r="B35" s="76" t="s">
        <v>125</v>
      </c>
      <c r="C35" s="77" t="s">
        <v>126</v>
      </c>
      <c r="D35" s="32">
        <v>125682</v>
      </c>
      <c r="E35" s="78">
        <f t="shared" si="0"/>
        <v>1.5636801986469304E-2</v>
      </c>
    </row>
    <row r="36" spans="2:13" ht="15.75">
      <c r="B36" s="76" t="s">
        <v>127</v>
      </c>
      <c r="C36" s="77" t="s">
        <v>128</v>
      </c>
      <c r="D36" s="32">
        <v>70880</v>
      </c>
      <c r="E36" s="78">
        <f t="shared" si="0"/>
        <v>8.8185780366396484E-3</v>
      </c>
    </row>
    <row r="37" spans="2:13" ht="15.75">
      <c r="B37" s="76" t="s">
        <v>129</v>
      </c>
      <c r="C37" s="77" t="s">
        <v>130</v>
      </c>
      <c r="D37" s="32">
        <v>186176</v>
      </c>
      <c r="E37" s="78">
        <f t="shared" si="0"/>
        <v>2.3163199556284188E-2</v>
      </c>
    </row>
    <row r="38" spans="2:13" ht="15.75">
      <c r="B38" s="76" t="s">
        <v>131</v>
      </c>
      <c r="C38" s="77" t="s">
        <v>132</v>
      </c>
      <c r="D38" s="32">
        <v>178602</v>
      </c>
      <c r="E38" s="78">
        <f t="shared" si="0"/>
        <v>2.2220875768903987E-2</v>
      </c>
    </row>
    <row r="39" spans="2:13" ht="15.75">
      <c r="B39" s="76" t="s">
        <v>133</v>
      </c>
      <c r="C39" s="77" t="s">
        <v>134</v>
      </c>
      <c r="D39" s="32">
        <v>40825</v>
      </c>
      <c r="E39" s="78">
        <f t="shared" si="0"/>
        <v>5.0792670477682513E-3</v>
      </c>
    </row>
    <row r="40" spans="2:13" ht="15.75">
      <c r="B40" s="76" t="s">
        <v>135</v>
      </c>
      <c r="C40" s="77" t="s">
        <v>136</v>
      </c>
      <c r="D40" s="32">
        <v>387776</v>
      </c>
      <c r="E40" s="78">
        <f t="shared" si="0"/>
        <v>4.8245385394130591E-2</v>
      </c>
      <c r="M40" s="18"/>
    </row>
    <row r="41" spans="2:13" ht="15.75">
      <c r="B41" s="76" t="s">
        <v>137</v>
      </c>
      <c r="C41" s="77" t="s">
        <v>138</v>
      </c>
      <c r="D41" s="32">
        <v>59606</v>
      </c>
      <c r="E41" s="78">
        <f t="shared" si="0"/>
        <v>7.4159165131481792E-3</v>
      </c>
    </row>
    <row r="42" spans="2:13" ht="15.75">
      <c r="B42" s="76" t="s">
        <v>139</v>
      </c>
      <c r="C42" s="77" t="s">
        <v>140</v>
      </c>
      <c r="D42" s="32">
        <v>89487</v>
      </c>
      <c r="E42" s="78">
        <f t="shared" si="0"/>
        <v>1.1133579186861911E-2</v>
      </c>
    </row>
    <row r="43" spans="2:13" ht="15.75">
      <c r="B43" s="76" t="s">
        <v>141</v>
      </c>
      <c r="C43" s="77" t="s">
        <v>143</v>
      </c>
      <c r="D43" s="32">
        <v>109865</v>
      </c>
      <c r="E43" s="78">
        <f t="shared" si="0"/>
        <v>1.366892037239581E-2</v>
      </c>
    </row>
    <row r="44" spans="2:13" ht="15.75">
      <c r="B44" s="76" t="s">
        <v>144</v>
      </c>
      <c r="C44" s="77" t="s">
        <v>145</v>
      </c>
      <c r="D44" s="32">
        <v>88721</v>
      </c>
      <c r="E44" s="78">
        <f t="shared" si="0"/>
        <v>1.1038276833926443E-2</v>
      </c>
    </row>
    <row r="45" spans="2:13" ht="15.75">
      <c r="B45" s="76" t="s">
        <v>146</v>
      </c>
      <c r="C45" s="77" t="s">
        <v>147</v>
      </c>
      <c r="D45" s="32">
        <v>42026</v>
      </c>
      <c r="E45" s="78">
        <f t="shared" si="0"/>
        <v>5.2286901885978824E-3</v>
      </c>
    </row>
    <row r="46" spans="2:13" ht="15.75">
      <c r="B46" s="76" t="s">
        <v>148</v>
      </c>
      <c r="C46" s="77" t="s">
        <v>149</v>
      </c>
      <c r="D46" s="32">
        <v>2681706</v>
      </c>
      <c r="E46" s="78">
        <f t="shared" si="0"/>
        <v>0.33364607269081215</v>
      </c>
    </row>
    <row r="47" spans="2:13" ht="15.75">
      <c r="B47" s="76" t="s">
        <v>150</v>
      </c>
      <c r="C47" s="77" t="s">
        <v>151</v>
      </c>
      <c r="D47" s="32">
        <v>875494</v>
      </c>
      <c r="E47" s="78">
        <f t="shared" si="0"/>
        <v>0.10892511511864832</v>
      </c>
    </row>
    <row r="48" spans="2:13" ht="16.5" thickBot="1">
      <c r="B48" s="73" t="s">
        <v>152</v>
      </c>
      <c r="C48" s="74" t="s">
        <v>59</v>
      </c>
      <c r="D48" s="28">
        <f>SUM(D5:D47)</f>
        <v>8037577</v>
      </c>
      <c r="E48" s="75">
        <f t="shared" si="0"/>
        <v>1</v>
      </c>
    </row>
    <row r="49" spans="4:4">
      <c r="D49" s="19"/>
    </row>
  </sheetData>
  <mergeCells count="3">
    <mergeCell ref="B3:C3"/>
    <mergeCell ref="D3:E3"/>
    <mergeCell ref="B2:E2"/>
  </mergeCells>
  <phoneticPr fontId="6"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G12" sqref="G12"/>
    </sheetView>
  </sheetViews>
  <sheetFormatPr defaultRowHeight="15"/>
  <cols>
    <col min="2" max="2" width="8.28515625" customWidth="1"/>
    <col min="3" max="3" width="17.140625" customWidth="1"/>
    <col min="4" max="4" width="28.28515625" customWidth="1"/>
    <col min="5" max="16384" width="9.140625" style="7"/>
  </cols>
  <sheetData>
    <row r="1" spans="2:4" ht="15.75" thickBot="1"/>
    <row r="2" spans="2:4" ht="69.75" customHeight="1">
      <c r="B2" s="133" t="s">
        <v>249</v>
      </c>
      <c r="C2" s="134"/>
      <c r="D2" s="135"/>
    </row>
    <row r="3" spans="2:4" ht="55.5" customHeight="1">
      <c r="B3" s="131" t="s">
        <v>60</v>
      </c>
      <c r="C3" s="132"/>
      <c r="D3" s="79" t="s">
        <v>253</v>
      </c>
    </row>
    <row r="4" spans="2:4">
      <c r="B4" s="70" t="s">
        <v>62</v>
      </c>
      <c r="C4" s="71" t="s">
        <v>5</v>
      </c>
      <c r="D4" s="69"/>
    </row>
    <row r="5" spans="2:4" ht="15.75">
      <c r="B5" s="81"/>
      <c r="C5" s="77" t="s">
        <v>6</v>
      </c>
      <c r="D5" s="82">
        <v>25906</v>
      </c>
    </row>
    <row r="6" spans="2:4" ht="15.75">
      <c r="B6" s="83" t="s">
        <v>67</v>
      </c>
      <c r="C6" s="77" t="s">
        <v>68</v>
      </c>
      <c r="D6" s="82">
        <v>72999</v>
      </c>
    </row>
    <row r="7" spans="2:4" ht="15.75">
      <c r="B7" s="83" t="s">
        <v>69</v>
      </c>
      <c r="C7" s="77" t="s">
        <v>70</v>
      </c>
      <c r="D7" s="82">
        <v>95276</v>
      </c>
    </row>
    <row r="8" spans="2:4" ht="15.75">
      <c r="B8" s="83" t="s">
        <v>71</v>
      </c>
      <c r="C8" s="77" t="s">
        <v>72</v>
      </c>
      <c r="D8" s="82">
        <v>139989</v>
      </c>
    </row>
    <row r="9" spans="2:4" ht="15.75">
      <c r="B9" s="83" t="s">
        <v>73</v>
      </c>
      <c r="C9" s="77" t="s">
        <v>74</v>
      </c>
      <c r="D9" s="82">
        <v>90089</v>
      </c>
    </row>
    <row r="10" spans="2:4" ht="15.75">
      <c r="B10" s="83" t="s">
        <v>75</v>
      </c>
      <c r="C10" s="77" t="s">
        <v>76</v>
      </c>
      <c r="D10" s="82">
        <v>124286</v>
      </c>
    </row>
    <row r="11" spans="2:4" ht="15.75">
      <c r="B11" s="83" t="s">
        <v>77</v>
      </c>
      <c r="C11" s="77" t="s">
        <v>78</v>
      </c>
      <c r="D11" s="82">
        <v>49364</v>
      </c>
    </row>
    <row r="12" spans="2:4" ht="15.75">
      <c r="B12" s="83" t="s">
        <v>79</v>
      </c>
      <c r="C12" s="77" t="s">
        <v>80</v>
      </c>
      <c r="D12" s="82">
        <v>47716</v>
      </c>
    </row>
    <row r="13" spans="2:4" ht="15.75">
      <c r="B13" s="83" t="s">
        <v>81</v>
      </c>
      <c r="C13" s="77" t="s">
        <v>82</v>
      </c>
      <c r="D13" s="82">
        <v>135055</v>
      </c>
    </row>
    <row r="14" spans="2:4" ht="15.75">
      <c r="B14" s="83" t="s">
        <v>83</v>
      </c>
      <c r="C14" s="77" t="s">
        <v>84</v>
      </c>
      <c r="D14" s="82">
        <v>50197</v>
      </c>
    </row>
    <row r="15" spans="2:4" ht="15.75">
      <c r="B15" s="83" t="s">
        <v>85</v>
      </c>
      <c r="C15" s="77" t="s">
        <v>86</v>
      </c>
      <c r="D15" s="82">
        <v>67316</v>
      </c>
    </row>
    <row r="16" spans="2:4" ht="15.75">
      <c r="B16" s="83" t="s">
        <v>87</v>
      </c>
      <c r="C16" s="77" t="s">
        <v>88</v>
      </c>
      <c r="D16" s="82">
        <v>42768</v>
      </c>
    </row>
    <row r="17" spans="2:4" ht="15.75">
      <c r="B17" s="83" t="s">
        <v>89</v>
      </c>
      <c r="C17" s="77" t="s">
        <v>90</v>
      </c>
      <c r="D17" s="82">
        <v>180852</v>
      </c>
    </row>
    <row r="18" spans="2:4" ht="15.75">
      <c r="B18" s="83" t="s">
        <v>91</v>
      </c>
      <c r="C18" s="77" t="s">
        <v>92</v>
      </c>
      <c r="D18" s="82">
        <v>134426</v>
      </c>
    </row>
    <row r="19" spans="2:4" ht="15.75">
      <c r="B19" s="83" t="s">
        <v>93</v>
      </c>
      <c r="C19" s="77" t="s">
        <v>94</v>
      </c>
      <c r="D19" s="82">
        <v>38515</v>
      </c>
    </row>
    <row r="20" spans="2:4" ht="15.75">
      <c r="B20" s="83" t="s">
        <v>95</v>
      </c>
      <c r="C20" s="77" t="s">
        <v>96</v>
      </c>
      <c r="D20" s="82">
        <v>85434</v>
      </c>
    </row>
    <row r="21" spans="2:4" ht="15.75">
      <c r="B21" s="83" t="s">
        <v>97</v>
      </c>
      <c r="C21" s="77" t="s">
        <v>98</v>
      </c>
      <c r="D21" s="82">
        <v>107579</v>
      </c>
    </row>
    <row r="22" spans="2:4" ht="15.75">
      <c r="B22" s="83" t="s">
        <v>99</v>
      </c>
      <c r="C22" s="77" t="s">
        <v>100</v>
      </c>
      <c r="D22" s="82">
        <v>83791</v>
      </c>
    </row>
    <row r="23" spans="2:4" ht="15.75">
      <c r="B23" s="83" t="s">
        <v>101</v>
      </c>
      <c r="C23" s="77" t="s">
        <v>102</v>
      </c>
      <c r="D23" s="82">
        <v>65427</v>
      </c>
    </row>
    <row r="24" spans="2:4" ht="15.75">
      <c r="B24" s="83" t="s">
        <v>103</v>
      </c>
      <c r="C24" s="77" t="s">
        <v>104</v>
      </c>
      <c r="D24" s="82">
        <v>56233</v>
      </c>
    </row>
    <row r="25" spans="2:4" ht="15.75">
      <c r="B25" s="83" t="s">
        <v>105</v>
      </c>
      <c r="C25" s="77" t="s">
        <v>106</v>
      </c>
      <c r="D25" s="82">
        <v>77516</v>
      </c>
    </row>
    <row r="26" spans="2:4" ht="15.75">
      <c r="B26" s="83" t="s">
        <v>107</v>
      </c>
      <c r="C26" s="77" t="s">
        <v>108</v>
      </c>
      <c r="D26" s="82">
        <v>42577</v>
      </c>
    </row>
    <row r="27" spans="2:4" ht="15.75">
      <c r="B27" s="83" t="s">
        <v>109</v>
      </c>
      <c r="C27" s="77" t="s">
        <v>110</v>
      </c>
      <c r="D27" s="82">
        <v>140857</v>
      </c>
    </row>
    <row r="28" spans="2:4" ht="15.75">
      <c r="B28" s="83" t="s">
        <v>111</v>
      </c>
      <c r="C28" s="77" t="s">
        <v>112</v>
      </c>
      <c r="D28" s="82">
        <v>42260</v>
      </c>
    </row>
    <row r="29" spans="2:4" ht="15.75">
      <c r="B29" s="83" t="s">
        <v>113</v>
      </c>
      <c r="C29" s="77" t="s">
        <v>114</v>
      </c>
      <c r="D29" s="82">
        <v>85193</v>
      </c>
    </row>
    <row r="30" spans="2:4" ht="15.75">
      <c r="B30" s="83" t="s">
        <v>115</v>
      </c>
      <c r="C30" s="77" t="s">
        <v>116</v>
      </c>
      <c r="D30" s="82">
        <v>37147</v>
      </c>
    </row>
    <row r="31" spans="2:4" ht="15.75">
      <c r="B31" s="83" t="s">
        <v>117</v>
      </c>
      <c r="C31" s="77" t="s">
        <v>118</v>
      </c>
      <c r="D31" s="82">
        <v>106459</v>
      </c>
    </row>
    <row r="32" spans="2:4" ht="15.75">
      <c r="B32" s="83" t="s">
        <v>119</v>
      </c>
      <c r="C32" s="77" t="s">
        <v>120</v>
      </c>
      <c r="D32" s="82">
        <v>67455</v>
      </c>
    </row>
    <row r="33" spans="2:12" ht="15.75">
      <c r="B33" s="83" t="s">
        <v>121</v>
      </c>
      <c r="C33" s="77" t="s">
        <v>122</v>
      </c>
      <c r="D33" s="82">
        <v>63307</v>
      </c>
    </row>
    <row r="34" spans="2:12" ht="15.75">
      <c r="B34" s="83" t="s">
        <v>123</v>
      </c>
      <c r="C34" s="77" t="s">
        <v>124</v>
      </c>
      <c r="D34" s="82">
        <v>158801</v>
      </c>
    </row>
    <row r="35" spans="2:12" ht="15.75">
      <c r="B35" s="83" t="s">
        <v>125</v>
      </c>
      <c r="C35" s="77" t="s">
        <v>126</v>
      </c>
      <c r="D35" s="82">
        <v>60660</v>
      </c>
    </row>
    <row r="36" spans="2:12" ht="15.75">
      <c r="B36" s="83" t="s">
        <v>127</v>
      </c>
      <c r="C36" s="77" t="s">
        <v>128</v>
      </c>
      <c r="D36" s="82">
        <v>42150</v>
      </c>
    </row>
    <row r="37" spans="2:12" ht="15.75">
      <c r="B37" s="83" t="s">
        <v>129</v>
      </c>
      <c r="C37" s="77" t="s">
        <v>130</v>
      </c>
      <c r="D37" s="82">
        <v>100372</v>
      </c>
    </row>
    <row r="38" spans="2:12" ht="15.75">
      <c r="B38" s="83" t="s">
        <v>131</v>
      </c>
      <c r="C38" s="77" t="s">
        <v>132</v>
      </c>
      <c r="D38" s="82">
        <v>90691</v>
      </c>
    </row>
    <row r="39" spans="2:12" ht="15.75">
      <c r="B39" s="83" t="s">
        <v>133</v>
      </c>
      <c r="C39" s="77" t="s">
        <v>134</v>
      </c>
      <c r="D39" s="82">
        <v>50155</v>
      </c>
    </row>
    <row r="40" spans="2:12" ht="15.75">
      <c r="B40" s="83" t="s">
        <v>135</v>
      </c>
      <c r="C40" s="77" t="s">
        <v>136</v>
      </c>
      <c r="D40" s="82">
        <v>172867</v>
      </c>
    </row>
    <row r="41" spans="2:12" ht="15.75">
      <c r="B41" s="83" t="s">
        <v>137</v>
      </c>
      <c r="C41" s="77" t="s">
        <v>138</v>
      </c>
      <c r="D41" s="82">
        <v>33552</v>
      </c>
    </row>
    <row r="42" spans="2:12" ht="15.75">
      <c r="B42" s="83" t="s">
        <v>139</v>
      </c>
      <c r="C42" s="77" t="s">
        <v>140</v>
      </c>
      <c r="D42" s="82">
        <v>47363</v>
      </c>
    </row>
    <row r="43" spans="2:12" ht="15.75">
      <c r="B43" s="83" t="s">
        <v>141</v>
      </c>
      <c r="C43" s="77" t="s">
        <v>143</v>
      </c>
      <c r="D43" s="82">
        <v>65517</v>
      </c>
    </row>
    <row r="44" spans="2:12" ht="15.75">
      <c r="B44" s="83" t="s">
        <v>144</v>
      </c>
      <c r="C44" s="77" t="s">
        <v>145</v>
      </c>
      <c r="D44" s="82">
        <v>45846</v>
      </c>
      <c r="L44" s="18"/>
    </row>
    <row r="45" spans="2:12" ht="15.75">
      <c r="B45" s="83" t="s">
        <v>146</v>
      </c>
      <c r="C45" s="77" t="s">
        <v>147</v>
      </c>
      <c r="D45" s="82">
        <v>45013</v>
      </c>
    </row>
    <row r="46" spans="2:12" ht="15.75">
      <c r="B46" s="83" t="s">
        <v>148</v>
      </c>
      <c r="C46" s="77" t="s">
        <v>149</v>
      </c>
      <c r="D46" s="82">
        <v>66655</v>
      </c>
    </row>
    <row r="47" spans="2:12" ht="15.75">
      <c r="B47" s="83">
        <v>421</v>
      </c>
      <c r="C47" s="77" t="s">
        <v>149</v>
      </c>
      <c r="D47" s="82">
        <v>92851</v>
      </c>
    </row>
    <row r="48" spans="2:12" ht="15.75">
      <c r="B48" s="83">
        <v>431</v>
      </c>
      <c r="C48" s="77" t="s">
        <v>149</v>
      </c>
      <c r="D48" s="82">
        <v>124054</v>
      </c>
    </row>
    <row r="49" spans="2:4" ht="15.75">
      <c r="B49" s="83">
        <v>441</v>
      </c>
      <c r="C49" s="77" t="s">
        <v>149</v>
      </c>
      <c r="D49" s="82">
        <v>93926</v>
      </c>
    </row>
    <row r="50" spans="2:4" ht="15.75">
      <c r="B50" s="83">
        <v>451</v>
      </c>
      <c r="C50" s="77" t="s">
        <v>149</v>
      </c>
      <c r="D50" s="82">
        <v>75119</v>
      </c>
    </row>
    <row r="51" spans="2:4" ht="15.75">
      <c r="B51" s="83">
        <v>461</v>
      </c>
      <c r="C51" s="77" t="s">
        <v>149</v>
      </c>
      <c r="D51" s="82">
        <v>114071</v>
      </c>
    </row>
    <row r="52" spans="2:4" ht="15.75">
      <c r="B52" s="83" t="s">
        <v>150</v>
      </c>
      <c r="C52" s="77" t="s">
        <v>151</v>
      </c>
      <c r="D52" s="82">
        <v>142962</v>
      </c>
    </row>
    <row r="53" spans="2:4" ht="16.5" thickBot="1">
      <c r="B53" s="73" t="s">
        <v>152</v>
      </c>
      <c r="C53" s="74" t="s">
        <v>59</v>
      </c>
      <c r="D53" s="80">
        <f>SUM(D5:D52)</f>
        <v>3978614</v>
      </c>
    </row>
  </sheetData>
  <mergeCells count="2">
    <mergeCell ref="B3:C3"/>
    <mergeCell ref="B2:D2"/>
  </mergeCells>
  <phoneticPr fontId="6" type="noConversion"/>
  <printOptions horizontalCentered="1" verticalCentered="1"/>
  <pageMargins left="0.27559055118110237" right="0.27559055118110237" top="0.27559055118110237" bottom="0.55118110236220474" header="0.19685039370078741" footer="0.15748031496062992"/>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D17"/>
  <sheetViews>
    <sheetView workbookViewId="0">
      <selection activeCell="G22" sqref="G22"/>
    </sheetView>
  </sheetViews>
  <sheetFormatPr defaultRowHeight="12.75"/>
  <cols>
    <col min="1" max="1" width="12.140625" customWidth="1"/>
    <col min="2" max="2" width="28.7109375" customWidth="1"/>
    <col min="3" max="3" width="28.85546875" customWidth="1"/>
  </cols>
  <sheetData>
    <row r="1" spans="2:4" ht="16.5" thickBot="1">
      <c r="B1" s="127"/>
      <c r="C1" s="127"/>
    </row>
    <row r="2" spans="2:4" ht="42" customHeight="1">
      <c r="B2" s="128" t="s">
        <v>250</v>
      </c>
      <c r="C2" s="130"/>
    </row>
    <row r="3" spans="2:4">
      <c r="B3" s="70" t="s">
        <v>199</v>
      </c>
      <c r="C3" s="69" t="s">
        <v>61</v>
      </c>
    </row>
    <row r="4" spans="2:4" ht="15">
      <c r="B4" s="84" t="s">
        <v>12</v>
      </c>
      <c r="C4" s="33">
        <v>100202</v>
      </c>
    </row>
    <row r="5" spans="2:4" ht="15">
      <c r="B5" s="84" t="s">
        <v>3</v>
      </c>
      <c r="C5" s="33">
        <v>99914</v>
      </c>
    </row>
    <row r="6" spans="2:4" ht="15">
      <c r="B6" s="84" t="s">
        <v>40</v>
      </c>
      <c r="C6" s="33">
        <v>99587</v>
      </c>
    </row>
    <row r="7" spans="2:4" ht="15">
      <c r="B7" s="84" t="s">
        <v>41</v>
      </c>
      <c r="C7" s="33">
        <v>99347</v>
      </c>
    </row>
    <row r="8" spans="2:4" ht="15">
      <c r="B8" s="84" t="s">
        <v>42</v>
      </c>
      <c r="C8" s="33">
        <v>98999</v>
      </c>
    </row>
    <row r="9" spans="2:4" ht="15">
      <c r="B9" s="84" t="s">
        <v>43</v>
      </c>
      <c r="C9" s="33">
        <v>98749</v>
      </c>
    </row>
    <row r="10" spans="2:4" ht="15">
      <c r="B10" s="84" t="s">
        <v>20</v>
      </c>
      <c r="C10" s="33">
        <v>98470</v>
      </c>
    </row>
    <row r="11" spans="2:4" ht="15">
      <c r="B11" s="84" t="s">
        <v>202</v>
      </c>
      <c r="C11" s="33">
        <v>98211</v>
      </c>
    </row>
    <row r="12" spans="2:4" ht="15">
      <c r="B12" s="84" t="s">
        <v>47</v>
      </c>
      <c r="C12" s="33">
        <v>97789</v>
      </c>
    </row>
    <row r="13" spans="2:4" ht="15">
      <c r="B13" s="84" t="s">
        <v>11</v>
      </c>
      <c r="C13" s="33">
        <v>79104</v>
      </c>
      <c r="D13" s="4"/>
    </row>
    <row r="14" spans="2:4" ht="15">
      <c r="B14" s="84" t="s">
        <v>44</v>
      </c>
      <c r="C14" s="33">
        <v>79193</v>
      </c>
    </row>
    <row r="15" spans="2:4" ht="15">
      <c r="B15" s="84" t="s">
        <v>17</v>
      </c>
      <c r="C15" s="33">
        <v>78992</v>
      </c>
    </row>
    <row r="16" spans="2:4" ht="15">
      <c r="B16" s="84" t="s">
        <v>195</v>
      </c>
      <c r="C16" s="33">
        <v>78808</v>
      </c>
    </row>
    <row r="17" spans="2:3" ht="15.75" thickBot="1">
      <c r="B17" s="85" t="s">
        <v>34</v>
      </c>
      <c r="C17" s="67">
        <v>78608</v>
      </c>
    </row>
  </sheetData>
  <mergeCells count="2">
    <mergeCell ref="B1:C1"/>
    <mergeCell ref="B2:C2"/>
  </mergeCells>
  <phoneticPr fontId="14"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K16" sqref="K16"/>
    </sheetView>
  </sheetViews>
  <sheetFormatPr defaultColWidth="11.42578125" defaultRowHeight="12.75"/>
  <cols>
    <col min="2" max="2" width="4.5703125" customWidth="1"/>
    <col min="3" max="3" width="18.140625" style="6" customWidth="1"/>
    <col min="4" max="4" width="20.28515625" customWidth="1"/>
    <col min="5" max="6" width="10.140625" bestFit="1" customWidth="1"/>
  </cols>
  <sheetData>
    <row r="1" spans="2:8" ht="13.5" thickBot="1"/>
    <row r="2" spans="2:8" ht="56.25" customHeight="1">
      <c r="B2" s="87" t="s">
        <v>251</v>
      </c>
      <c r="C2" s="88"/>
      <c r="D2" s="88"/>
      <c r="E2" s="88"/>
      <c r="F2" s="89"/>
    </row>
    <row r="3" spans="2:8" ht="23.25" customHeight="1">
      <c r="B3" s="92" t="s">
        <v>58</v>
      </c>
      <c r="C3" s="86" t="s">
        <v>177</v>
      </c>
      <c r="D3" s="86" t="s">
        <v>153</v>
      </c>
      <c r="E3" s="86" t="s">
        <v>155</v>
      </c>
      <c r="F3" s="96"/>
    </row>
    <row r="4" spans="2:8" ht="47.25" customHeight="1">
      <c r="B4" s="92"/>
      <c r="C4" s="86"/>
      <c r="D4" s="86"/>
      <c r="E4" s="25" t="s">
        <v>178</v>
      </c>
      <c r="F4" s="36" t="s">
        <v>179</v>
      </c>
    </row>
    <row r="5" spans="2:8" ht="15">
      <c r="B5" s="30">
        <f>k_total_tec_0223!B5</f>
        <v>1</v>
      </c>
      <c r="C5" s="31" t="str">
        <f>k_total_tec_0223!C5</f>
        <v>METROPOLITAN LIFE</v>
      </c>
      <c r="D5" s="32">
        <f t="shared" ref="D5:D11" si="0">E5+F5</f>
        <v>1108487</v>
      </c>
      <c r="E5" s="32">
        <v>529861</v>
      </c>
      <c r="F5" s="33">
        <v>578626</v>
      </c>
      <c r="G5" s="4"/>
      <c r="H5" s="4"/>
    </row>
    <row r="6" spans="2:8" ht="15">
      <c r="B6" s="34">
        <f>k_total_tec_0223!B6</f>
        <v>2</v>
      </c>
      <c r="C6" s="31" t="str">
        <f>k_total_tec_0223!C6</f>
        <v>AZT VIITORUL TAU</v>
      </c>
      <c r="D6" s="32">
        <f t="shared" si="0"/>
        <v>1669250</v>
      </c>
      <c r="E6" s="32">
        <v>798375</v>
      </c>
      <c r="F6" s="33">
        <v>870875</v>
      </c>
      <c r="G6" s="4"/>
      <c r="H6" s="4"/>
    </row>
    <row r="7" spans="2:8" ht="15">
      <c r="B7" s="34">
        <f>k_total_tec_0223!B7</f>
        <v>3</v>
      </c>
      <c r="C7" s="35" t="str">
        <f>k_total_tec_0223!C7</f>
        <v>BCR</v>
      </c>
      <c r="D7" s="32">
        <f t="shared" si="0"/>
        <v>754427</v>
      </c>
      <c r="E7" s="32">
        <v>356624</v>
      </c>
      <c r="F7" s="33">
        <v>397803</v>
      </c>
      <c r="G7" s="4"/>
      <c r="H7" s="4"/>
    </row>
    <row r="8" spans="2:8" ht="15">
      <c r="B8" s="34">
        <f>k_total_tec_0223!B8</f>
        <v>4</v>
      </c>
      <c r="C8" s="35" t="str">
        <f>k_total_tec_0223!C8</f>
        <v>BRD</v>
      </c>
      <c r="D8" s="32">
        <f t="shared" si="0"/>
        <v>543908</v>
      </c>
      <c r="E8" s="32">
        <v>256403</v>
      </c>
      <c r="F8" s="33">
        <v>287505</v>
      </c>
      <c r="G8" s="4"/>
      <c r="H8" s="4"/>
    </row>
    <row r="9" spans="2:8" ht="15">
      <c r="B9" s="34">
        <f>k_total_tec_0223!B9</f>
        <v>5</v>
      </c>
      <c r="C9" s="35" t="str">
        <f>k_total_tec_0223!C9</f>
        <v>VITAL</v>
      </c>
      <c r="D9" s="32">
        <f t="shared" si="0"/>
        <v>1016749</v>
      </c>
      <c r="E9" s="32">
        <v>478825</v>
      </c>
      <c r="F9" s="33">
        <v>537924</v>
      </c>
      <c r="G9" s="4"/>
      <c r="H9" s="4"/>
    </row>
    <row r="10" spans="2:8" ht="15">
      <c r="B10" s="34">
        <f>k_total_tec_0223!B10</f>
        <v>6</v>
      </c>
      <c r="C10" s="35" t="str">
        <f>k_total_tec_0223!C10</f>
        <v>ARIPI</v>
      </c>
      <c r="D10" s="32">
        <f t="shared" si="0"/>
        <v>852745</v>
      </c>
      <c r="E10" s="32">
        <v>403788</v>
      </c>
      <c r="F10" s="33">
        <v>448957</v>
      </c>
      <c r="G10" s="4"/>
      <c r="H10" s="4"/>
    </row>
    <row r="11" spans="2:8" ht="15">
      <c r="B11" s="34">
        <f>k_total_tec_0223!B11</f>
        <v>7</v>
      </c>
      <c r="C11" s="35" t="s">
        <v>24</v>
      </c>
      <c r="D11" s="32">
        <f t="shared" si="0"/>
        <v>2092011</v>
      </c>
      <c r="E11" s="32">
        <v>1036244</v>
      </c>
      <c r="F11" s="33">
        <v>1055767</v>
      </c>
      <c r="G11" s="4"/>
      <c r="H11" s="4"/>
    </row>
    <row r="12" spans="2:8" ht="15.75" thickBot="1">
      <c r="B12" s="136" t="s">
        <v>59</v>
      </c>
      <c r="C12" s="137"/>
      <c r="D12" s="28">
        <f>SUM(D5:D11)</f>
        <v>8037577</v>
      </c>
      <c r="E12" s="28">
        <f>SUM(E5:E11)</f>
        <v>3860120</v>
      </c>
      <c r="F12" s="29">
        <f>SUM(F5:F11)</f>
        <v>4177457</v>
      </c>
      <c r="G12" s="4"/>
      <c r="H12" s="4"/>
    </row>
    <row r="14" spans="2:8">
      <c r="B14" s="9"/>
      <c r="C14" s="10"/>
    </row>
    <row r="15" spans="2:8">
      <c r="B15" s="13"/>
      <c r="C15" s="13"/>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Q32" sqref="Q32"/>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J24" sqref="J24"/>
    </sheetView>
  </sheetViews>
  <sheetFormatPr defaultColWidth="11.42578125" defaultRowHeight="12.75"/>
  <cols>
    <col min="2" max="2" width="5.7109375" customWidth="1"/>
    <col min="3" max="3" width="17.85546875" style="6" customWidth="1"/>
    <col min="4" max="4" width="15.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5.5" customHeight="1">
      <c r="B2" s="87" t="s">
        <v>252</v>
      </c>
      <c r="C2" s="88"/>
      <c r="D2" s="88"/>
      <c r="E2" s="88"/>
      <c r="F2" s="88"/>
      <c r="G2" s="88"/>
      <c r="H2" s="88"/>
      <c r="I2" s="88"/>
      <c r="J2" s="88"/>
      <c r="K2" s="88"/>
      <c r="L2" s="88"/>
      <c r="M2" s="88"/>
      <c r="N2" s="88"/>
      <c r="O2" s="88"/>
      <c r="P2" s="89"/>
    </row>
    <row r="3" spans="2:19" ht="23.25" customHeight="1">
      <c r="B3" s="92" t="s">
        <v>58</v>
      </c>
      <c r="C3" s="86" t="s">
        <v>177</v>
      </c>
      <c r="D3" s="86" t="s">
        <v>153</v>
      </c>
      <c r="E3" s="138"/>
      <c r="F3" s="139"/>
      <c r="G3" s="139"/>
      <c r="H3" s="140"/>
      <c r="I3" s="86" t="s">
        <v>155</v>
      </c>
      <c r="J3" s="86"/>
      <c r="K3" s="86"/>
      <c r="L3" s="86"/>
      <c r="M3" s="86"/>
      <c r="N3" s="86"/>
      <c r="O3" s="86"/>
      <c r="P3" s="96"/>
    </row>
    <row r="4" spans="2:19" ht="23.25" customHeight="1">
      <c r="B4" s="92"/>
      <c r="C4" s="86"/>
      <c r="D4" s="86"/>
      <c r="E4" s="86" t="s">
        <v>59</v>
      </c>
      <c r="F4" s="86"/>
      <c r="G4" s="86"/>
      <c r="H4" s="86"/>
      <c r="I4" s="86" t="s">
        <v>180</v>
      </c>
      <c r="J4" s="86"/>
      <c r="K4" s="86"/>
      <c r="L4" s="86"/>
      <c r="M4" s="86" t="s">
        <v>181</v>
      </c>
      <c r="N4" s="86"/>
      <c r="O4" s="86"/>
      <c r="P4" s="96"/>
    </row>
    <row r="5" spans="2:19" ht="47.25" customHeight="1">
      <c r="B5" s="92"/>
      <c r="C5" s="86"/>
      <c r="D5" s="86"/>
      <c r="E5" s="25" t="s">
        <v>182</v>
      </c>
      <c r="F5" s="25" t="s">
        <v>183</v>
      </c>
      <c r="G5" s="25" t="s">
        <v>14</v>
      </c>
      <c r="H5" s="25" t="s">
        <v>13</v>
      </c>
      <c r="I5" s="25" t="s">
        <v>182</v>
      </c>
      <c r="J5" s="25" t="s">
        <v>183</v>
      </c>
      <c r="K5" s="25" t="s">
        <v>14</v>
      </c>
      <c r="L5" s="25" t="s">
        <v>13</v>
      </c>
      <c r="M5" s="25" t="s">
        <v>182</v>
      </c>
      <c r="N5" s="25" t="s">
        <v>183</v>
      </c>
      <c r="O5" s="25" t="s">
        <v>14</v>
      </c>
      <c r="P5" s="36" t="s">
        <v>13</v>
      </c>
    </row>
    <row r="6" spans="2:19" ht="18" hidden="1" customHeight="1">
      <c r="B6" s="20"/>
      <c r="C6" s="21"/>
      <c r="D6" s="14" t="s">
        <v>184</v>
      </c>
      <c r="E6" s="14" t="s">
        <v>185</v>
      </c>
      <c r="F6" s="14" t="s">
        <v>186</v>
      </c>
      <c r="G6" s="14"/>
      <c r="H6" s="14" t="s">
        <v>187</v>
      </c>
      <c r="I6" s="14" t="s">
        <v>185</v>
      </c>
      <c r="J6" s="14" t="s">
        <v>186</v>
      </c>
      <c r="K6" s="14"/>
      <c r="L6" s="14" t="s">
        <v>187</v>
      </c>
      <c r="M6" s="14" t="s">
        <v>188</v>
      </c>
      <c r="N6" s="14" t="s">
        <v>189</v>
      </c>
      <c r="O6" s="14"/>
      <c r="P6" s="15" t="s">
        <v>190</v>
      </c>
    </row>
    <row r="7" spans="2:19" ht="15">
      <c r="B7" s="30">
        <f>k_total_tec_0223!B5</f>
        <v>1</v>
      </c>
      <c r="C7" s="31" t="str">
        <f>k_total_tec_0223!C5</f>
        <v>METROPOLITAN LIFE</v>
      </c>
      <c r="D7" s="32">
        <f>SUM(E7+F7+G7+H7)</f>
        <v>1108487</v>
      </c>
      <c r="E7" s="32">
        <f>I7+M7</f>
        <v>96430</v>
      </c>
      <c r="F7" s="32">
        <f>J7+N7</f>
        <v>299102</v>
      </c>
      <c r="G7" s="32">
        <f>K7+O7</f>
        <v>402735</v>
      </c>
      <c r="H7" s="32">
        <f>L7+P7</f>
        <v>310220</v>
      </c>
      <c r="I7" s="32">
        <v>45246</v>
      </c>
      <c r="J7" s="32">
        <v>139597</v>
      </c>
      <c r="K7" s="32">
        <v>187505</v>
      </c>
      <c r="L7" s="32">
        <v>157513</v>
      </c>
      <c r="M7" s="32">
        <v>51184</v>
      </c>
      <c r="N7" s="32">
        <v>159505</v>
      </c>
      <c r="O7" s="32">
        <v>215230</v>
      </c>
      <c r="P7" s="33">
        <v>152707</v>
      </c>
    </row>
    <row r="8" spans="2:19" ht="15">
      <c r="B8" s="34">
        <f>k_total_tec_0223!B6</f>
        <v>2</v>
      </c>
      <c r="C8" s="31" t="str">
        <f>k_total_tec_0223!C6</f>
        <v>AZT VIITORUL TAU</v>
      </c>
      <c r="D8" s="32">
        <f t="shared" ref="D8:D13" si="0">SUM(E8+F8+G8+H8)</f>
        <v>1669250</v>
      </c>
      <c r="E8" s="32">
        <f t="shared" ref="E8:E13" si="1">I8+M8</f>
        <v>96281</v>
      </c>
      <c r="F8" s="32">
        <f t="shared" ref="F8:F13" si="2">J8+N8</f>
        <v>273592</v>
      </c>
      <c r="G8" s="32">
        <f t="shared" ref="G8:G13" si="3">K8+O8</f>
        <v>636729</v>
      </c>
      <c r="H8" s="32">
        <f t="shared" ref="H8:H13" si="4">L8+P8</f>
        <v>662648</v>
      </c>
      <c r="I8" s="32">
        <v>45176</v>
      </c>
      <c r="J8" s="32">
        <v>128187</v>
      </c>
      <c r="K8" s="32">
        <v>297927</v>
      </c>
      <c r="L8" s="32">
        <v>327085</v>
      </c>
      <c r="M8" s="32">
        <v>51105</v>
      </c>
      <c r="N8" s="32">
        <v>145405</v>
      </c>
      <c r="O8" s="32">
        <v>338802</v>
      </c>
      <c r="P8" s="33">
        <v>335563</v>
      </c>
    </row>
    <row r="9" spans="2:19" ht="15">
      <c r="B9" s="34">
        <f>k_total_tec_0223!B7</f>
        <v>3</v>
      </c>
      <c r="C9" s="35" t="str">
        <f>k_total_tec_0223!C7</f>
        <v>BCR</v>
      </c>
      <c r="D9" s="32">
        <f t="shared" si="0"/>
        <v>754427</v>
      </c>
      <c r="E9" s="32">
        <f t="shared" si="1"/>
        <v>98941</v>
      </c>
      <c r="F9" s="32">
        <f t="shared" si="2"/>
        <v>294948</v>
      </c>
      <c r="G9" s="32">
        <f t="shared" si="3"/>
        <v>205991</v>
      </c>
      <c r="H9" s="32">
        <f t="shared" si="4"/>
        <v>154547</v>
      </c>
      <c r="I9" s="32">
        <v>46265</v>
      </c>
      <c r="J9" s="32">
        <v>138694</v>
      </c>
      <c r="K9" s="32">
        <v>96063</v>
      </c>
      <c r="L9" s="32">
        <v>75602</v>
      </c>
      <c r="M9" s="32">
        <v>52676</v>
      </c>
      <c r="N9" s="32">
        <v>156254</v>
      </c>
      <c r="O9" s="32">
        <v>109928</v>
      </c>
      <c r="P9" s="33">
        <v>78945</v>
      </c>
    </row>
    <row r="10" spans="2:19" ht="15">
      <c r="B10" s="34">
        <f>k_total_tec_0223!B8</f>
        <v>4</v>
      </c>
      <c r="C10" s="35" t="str">
        <f>k_total_tec_0223!C8</f>
        <v>BRD</v>
      </c>
      <c r="D10" s="32">
        <f t="shared" si="0"/>
        <v>543908</v>
      </c>
      <c r="E10" s="32">
        <f t="shared" si="1"/>
        <v>102890</v>
      </c>
      <c r="F10" s="32">
        <f t="shared" si="2"/>
        <v>248713</v>
      </c>
      <c r="G10" s="32">
        <f t="shared" si="3"/>
        <v>128974</v>
      </c>
      <c r="H10" s="32">
        <f t="shared" si="4"/>
        <v>63331</v>
      </c>
      <c r="I10" s="32">
        <v>48173</v>
      </c>
      <c r="J10" s="32">
        <v>117734</v>
      </c>
      <c r="K10" s="32">
        <v>60134</v>
      </c>
      <c r="L10" s="32">
        <v>30362</v>
      </c>
      <c r="M10" s="32">
        <v>54717</v>
      </c>
      <c r="N10" s="32">
        <v>130979</v>
      </c>
      <c r="O10" s="32">
        <v>68840</v>
      </c>
      <c r="P10" s="33">
        <v>32969</v>
      </c>
    </row>
    <row r="11" spans="2:19" ht="15">
      <c r="B11" s="34">
        <f>k_total_tec_0223!B9</f>
        <v>5</v>
      </c>
      <c r="C11" s="35" t="str">
        <f>k_total_tec_0223!C9</f>
        <v>VITAL</v>
      </c>
      <c r="D11" s="32">
        <f t="shared" si="0"/>
        <v>1016749</v>
      </c>
      <c r="E11" s="32">
        <f t="shared" si="1"/>
        <v>96143</v>
      </c>
      <c r="F11" s="32">
        <f t="shared" si="2"/>
        <v>335079</v>
      </c>
      <c r="G11" s="32">
        <f t="shared" si="3"/>
        <v>348261</v>
      </c>
      <c r="H11" s="32">
        <f t="shared" si="4"/>
        <v>237266</v>
      </c>
      <c r="I11" s="32">
        <v>45116</v>
      </c>
      <c r="J11" s="32">
        <v>156836</v>
      </c>
      <c r="K11" s="32">
        <v>159291</v>
      </c>
      <c r="L11" s="32">
        <v>117582</v>
      </c>
      <c r="M11" s="32">
        <v>51027</v>
      </c>
      <c r="N11" s="32">
        <v>178243</v>
      </c>
      <c r="O11" s="32">
        <v>188970</v>
      </c>
      <c r="P11" s="33">
        <v>119684</v>
      </c>
    </row>
    <row r="12" spans="2:19" ht="15">
      <c r="B12" s="34">
        <f>k_total_tec_0223!B10</f>
        <v>6</v>
      </c>
      <c r="C12" s="35" t="str">
        <f>k_total_tec_0223!C10</f>
        <v>ARIPI</v>
      </c>
      <c r="D12" s="32">
        <f t="shared" si="0"/>
        <v>852745</v>
      </c>
      <c r="E12" s="32">
        <f t="shared" si="1"/>
        <v>96087</v>
      </c>
      <c r="F12" s="32">
        <f t="shared" si="2"/>
        <v>256090</v>
      </c>
      <c r="G12" s="32">
        <f t="shared" si="3"/>
        <v>285031</v>
      </c>
      <c r="H12" s="32">
        <f t="shared" si="4"/>
        <v>215537</v>
      </c>
      <c r="I12" s="32">
        <v>45075</v>
      </c>
      <c r="J12" s="32">
        <v>120265</v>
      </c>
      <c r="K12" s="32">
        <v>130961</v>
      </c>
      <c r="L12" s="32">
        <v>107487</v>
      </c>
      <c r="M12" s="32">
        <v>51012</v>
      </c>
      <c r="N12" s="32">
        <v>135825</v>
      </c>
      <c r="O12" s="32">
        <v>154070</v>
      </c>
      <c r="P12" s="33">
        <v>108050</v>
      </c>
    </row>
    <row r="13" spans="2:19" ht="15">
      <c r="B13" s="34">
        <f>k_total_tec_0223!B11</f>
        <v>7</v>
      </c>
      <c r="C13" s="35" t="s">
        <v>24</v>
      </c>
      <c r="D13" s="32">
        <f t="shared" si="0"/>
        <v>2092011</v>
      </c>
      <c r="E13" s="32">
        <f t="shared" si="1"/>
        <v>97256</v>
      </c>
      <c r="F13" s="32">
        <f t="shared" si="2"/>
        <v>318459</v>
      </c>
      <c r="G13" s="32">
        <f t="shared" si="3"/>
        <v>794890</v>
      </c>
      <c r="H13" s="32">
        <f t="shared" si="4"/>
        <v>881406</v>
      </c>
      <c r="I13" s="32">
        <v>45642</v>
      </c>
      <c r="J13" s="32">
        <v>150262</v>
      </c>
      <c r="K13" s="32">
        <v>388677</v>
      </c>
      <c r="L13" s="32">
        <v>451663</v>
      </c>
      <c r="M13" s="32">
        <v>51614</v>
      </c>
      <c r="N13" s="32">
        <v>168197</v>
      </c>
      <c r="O13" s="32">
        <v>406213</v>
      </c>
      <c r="P13" s="33">
        <v>429743</v>
      </c>
      <c r="Q13" s="4"/>
      <c r="R13" s="4"/>
      <c r="S13" s="4"/>
    </row>
    <row r="14" spans="2:19" ht="15.75" thickBot="1">
      <c r="B14" s="105" t="s">
        <v>59</v>
      </c>
      <c r="C14" s="106"/>
      <c r="D14" s="28">
        <f t="shared" ref="D14:P14" si="5">SUM(D7:D13)</f>
        <v>8037577</v>
      </c>
      <c r="E14" s="28">
        <f t="shared" si="5"/>
        <v>684028</v>
      </c>
      <c r="F14" s="28">
        <f t="shared" si="5"/>
        <v>2025983</v>
      </c>
      <c r="G14" s="28">
        <f t="shared" si="5"/>
        <v>2802611</v>
      </c>
      <c r="H14" s="28">
        <f t="shared" si="5"/>
        <v>2524955</v>
      </c>
      <c r="I14" s="28">
        <f t="shared" si="5"/>
        <v>320693</v>
      </c>
      <c r="J14" s="28">
        <f t="shared" si="5"/>
        <v>951575</v>
      </c>
      <c r="K14" s="28">
        <f t="shared" si="5"/>
        <v>1320558</v>
      </c>
      <c r="L14" s="28">
        <f t="shared" si="5"/>
        <v>1267294</v>
      </c>
      <c r="M14" s="28">
        <f t="shared" si="5"/>
        <v>363335</v>
      </c>
      <c r="N14" s="28">
        <f t="shared" si="5"/>
        <v>1074408</v>
      </c>
      <c r="O14" s="28">
        <f t="shared" si="5"/>
        <v>1482053</v>
      </c>
      <c r="P14" s="29">
        <f t="shared" si="5"/>
        <v>1257661</v>
      </c>
    </row>
    <row r="16" spans="2:19">
      <c r="B16" s="9"/>
      <c r="C16" s="10"/>
      <c r="E16" s="4"/>
      <c r="I16" s="4"/>
    </row>
    <row r="17" spans="2:3">
      <c r="B17" s="13"/>
      <c r="C17" s="13"/>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S29" sqref="S29"/>
    </sheetView>
  </sheetViews>
  <sheetFormatPr defaultRowHeight="12.7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N16" sqref="N16"/>
    </sheetView>
  </sheetViews>
  <sheetFormatPr defaultRowHeight="12.75"/>
  <cols>
    <col min="2" max="2" width="5" customWidth="1"/>
    <col min="3" max="3" width="18.28515625" customWidth="1"/>
    <col min="4" max="4" width="19.140625" customWidth="1"/>
    <col min="5" max="5" width="17" customWidth="1"/>
    <col min="6" max="6" width="14.28515625" customWidth="1"/>
    <col min="7" max="7" width="12.5703125" customWidth="1"/>
    <col min="8" max="8" width="15.7109375" customWidth="1"/>
    <col min="9" max="9" width="17.85546875" customWidth="1"/>
    <col min="10" max="10" width="14.28515625" customWidth="1"/>
    <col min="11" max="11" width="18" customWidth="1"/>
  </cols>
  <sheetData>
    <row r="1" spans="2:11" ht="13.5" thickBot="1"/>
    <row r="2" spans="2:11" ht="43.5" customHeight="1">
      <c r="B2" s="87" t="s">
        <v>209</v>
      </c>
      <c r="C2" s="88"/>
      <c r="D2" s="88"/>
      <c r="E2" s="88"/>
      <c r="F2" s="88"/>
      <c r="G2" s="88"/>
      <c r="H2" s="88"/>
      <c r="I2" s="88"/>
      <c r="J2" s="88"/>
      <c r="K2" s="89"/>
    </row>
    <row r="3" spans="2:11" ht="52.5" customHeight="1">
      <c r="B3" s="92" t="s">
        <v>58</v>
      </c>
      <c r="C3" s="86" t="s">
        <v>177</v>
      </c>
      <c r="D3" s="86" t="s">
        <v>46</v>
      </c>
      <c r="E3" s="86" t="s">
        <v>154</v>
      </c>
      <c r="F3" s="86"/>
      <c r="G3" s="86" t="s">
        <v>211</v>
      </c>
      <c r="H3" s="86"/>
      <c r="I3" s="86"/>
      <c r="J3" s="86" t="s">
        <v>155</v>
      </c>
      <c r="K3" s="96"/>
    </row>
    <row r="4" spans="2:11" ht="119.25" customHeight="1">
      <c r="B4" s="92" t="s">
        <v>58</v>
      </c>
      <c r="C4" s="86"/>
      <c r="D4" s="86"/>
      <c r="E4" s="25" t="s">
        <v>64</v>
      </c>
      <c r="F4" s="25" t="s">
        <v>156</v>
      </c>
      <c r="G4" s="25" t="s">
        <v>64</v>
      </c>
      <c r="H4" s="25" t="s">
        <v>157</v>
      </c>
      <c r="I4" s="25" t="s">
        <v>156</v>
      </c>
      <c r="J4" s="25" t="s">
        <v>212</v>
      </c>
      <c r="K4" s="36" t="s">
        <v>213</v>
      </c>
    </row>
    <row r="5" spans="2:11" ht="15">
      <c r="B5" s="30">
        <f>[1]k_total_tec_0609!A10</f>
        <v>1</v>
      </c>
      <c r="C5" s="31" t="s">
        <v>35</v>
      </c>
      <c r="D5" s="32">
        <v>1108487</v>
      </c>
      <c r="E5" s="32">
        <v>548018</v>
      </c>
      <c r="F5" s="38">
        <f>E5/D5</f>
        <v>0.49438378618783985</v>
      </c>
      <c r="G5" s="32">
        <v>31648</v>
      </c>
      <c r="H5" s="38">
        <f t="shared" ref="H5:H12" si="0">G5/$G$12</f>
        <v>0.13695630536478551</v>
      </c>
      <c r="I5" s="38">
        <f t="shared" ref="I5:I12" si="1">G5/D5</f>
        <v>2.8550628018190562E-2</v>
      </c>
      <c r="J5" s="32">
        <v>26761</v>
      </c>
      <c r="K5" s="33">
        <v>4887</v>
      </c>
    </row>
    <row r="6" spans="2:11" ht="15">
      <c r="B6" s="34">
        <v>2</v>
      </c>
      <c r="C6" s="31" t="str">
        <f>[1]k_total_tec_0609!B12</f>
        <v>AZT VIITORUL TAU</v>
      </c>
      <c r="D6" s="32">
        <v>1669250</v>
      </c>
      <c r="E6" s="32">
        <v>837843</v>
      </c>
      <c r="F6" s="38">
        <f t="shared" ref="F6:F11" si="2">E6/D6</f>
        <v>0.5019278118915681</v>
      </c>
      <c r="G6" s="32">
        <v>49394</v>
      </c>
      <c r="H6" s="38">
        <f t="shared" si="0"/>
        <v>0.21375188786615948</v>
      </c>
      <c r="I6" s="38">
        <f t="shared" si="1"/>
        <v>2.9590534671259546E-2</v>
      </c>
      <c r="J6" s="32">
        <v>42021</v>
      </c>
      <c r="K6" s="33">
        <v>7373</v>
      </c>
    </row>
    <row r="7" spans="2:11" ht="15">
      <c r="B7" s="30">
        <f>[1]k_total_tec_0609!A12</f>
        <v>3</v>
      </c>
      <c r="C7" s="35" t="str">
        <f>[1]k_total_tec_0609!B13</f>
        <v>BCR</v>
      </c>
      <c r="D7" s="32">
        <v>754427</v>
      </c>
      <c r="E7" s="32">
        <v>347824</v>
      </c>
      <c r="F7" s="38">
        <f t="shared" si="2"/>
        <v>0.46104394460961762</v>
      </c>
      <c r="G7" s="32">
        <v>20946</v>
      </c>
      <c r="H7" s="38">
        <f t="shared" si="0"/>
        <v>9.0643540576680906E-2</v>
      </c>
      <c r="I7" s="38">
        <f t="shared" si="1"/>
        <v>2.776411766811103E-2</v>
      </c>
      <c r="J7" s="32">
        <v>18007</v>
      </c>
      <c r="K7" s="33">
        <v>2939</v>
      </c>
    </row>
    <row r="8" spans="2:11" ht="15">
      <c r="B8" s="34">
        <v>4</v>
      </c>
      <c r="C8" s="35" t="str">
        <f>[1]k_total_tec_0609!B15</f>
        <v>BRD</v>
      </c>
      <c r="D8" s="32">
        <v>543908</v>
      </c>
      <c r="E8" s="32">
        <v>244325</v>
      </c>
      <c r="F8" s="38">
        <f t="shared" si="2"/>
        <v>0.44920280635695742</v>
      </c>
      <c r="G8" s="32">
        <v>14755</v>
      </c>
      <c r="H8" s="38">
        <f t="shared" si="0"/>
        <v>6.385206918786053E-2</v>
      </c>
      <c r="I8" s="38">
        <f t="shared" si="1"/>
        <v>2.7127749545879081E-2</v>
      </c>
      <c r="J8" s="32">
        <v>12720</v>
      </c>
      <c r="K8" s="33">
        <v>2035</v>
      </c>
    </row>
    <row r="9" spans="2:11" ht="15">
      <c r="B9" s="30">
        <v>5</v>
      </c>
      <c r="C9" s="35" t="str">
        <f>[1]k_total_tec_0609!B16</f>
        <v>VITAL</v>
      </c>
      <c r="D9" s="32">
        <v>1016749</v>
      </c>
      <c r="E9" s="32">
        <v>465653</v>
      </c>
      <c r="F9" s="38">
        <f t="shared" si="2"/>
        <v>0.45798225520752911</v>
      </c>
      <c r="G9" s="32">
        <v>27215</v>
      </c>
      <c r="H9" s="38">
        <f t="shared" si="0"/>
        <v>0.11777255594358688</v>
      </c>
      <c r="I9" s="38">
        <f t="shared" si="1"/>
        <v>2.6766684796346002E-2</v>
      </c>
      <c r="J9" s="32">
        <v>23184</v>
      </c>
      <c r="K9" s="33">
        <v>4031</v>
      </c>
    </row>
    <row r="10" spans="2:11" ht="15">
      <c r="B10" s="34">
        <v>6</v>
      </c>
      <c r="C10" s="35" t="str">
        <f>[1]k_total_tec_0609!B18</f>
        <v>ARIPI</v>
      </c>
      <c r="D10" s="32">
        <v>852745</v>
      </c>
      <c r="E10" s="32">
        <v>406934</v>
      </c>
      <c r="F10" s="38">
        <f t="shared" si="2"/>
        <v>0.47720479158482315</v>
      </c>
      <c r="G10" s="32">
        <v>23666</v>
      </c>
      <c r="H10" s="38">
        <f t="shared" si="0"/>
        <v>0.10241430494069179</v>
      </c>
      <c r="I10" s="38">
        <f t="shared" si="1"/>
        <v>2.7752727955015859E-2</v>
      </c>
      <c r="J10" s="32">
        <v>20283</v>
      </c>
      <c r="K10" s="33">
        <v>3383</v>
      </c>
    </row>
    <row r="11" spans="2:11" ht="15">
      <c r="B11" s="30">
        <v>7</v>
      </c>
      <c r="C11" s="35" t="s">
        <v>24</v>
      </c>
      <c r="D11" s="32">
        <v>2092011</v>
      </c>
      <c r="E11" s="32">
        <v>1128017</v>
      </c>
      <c r="F11" s="38">
        <f t="shared" si="2"/>
        <v>0.53920223172822701</v>
      </c>
      <c r="G11" s="32">
        <v>63457</v>
      </c>
      <c r="H11" s="38">
        <f t="shared" si="0"/>
        <v>0.27460933612023491</v>
      </c>
      <c r="I11" s="38">
        <f t="shared" si="1"/>
        <v>3.0333014501357784E-2</v>
      </c>
      <c r="J11" s="32">
        <v>53192</v>
      </c>
      <c r="K11" s="33">
        <v>10265</v>
      </c>
    </row>
    <row r="12" spans="2:11" ht="15.75" thickBot="1">
      <c r="B12" s="26" t="s">
        <v>59</v>
      </c>
      <c r="C12" s="27"/>
      <c r="D12" s="28">
        <f>SUM(D5:D11)</f>
        <v>8037577</v>
      </c>
      <c r="E12" s="28">
        <f>SUM(E5:E11)</f>
        <v>3978614</v>
      </c>
      <c r="F12" s="37">
        <f>E12/D12</f>
        <v>0.49500166530286427</v>
      </c>
      <c r="G12" s="28">
        <f>SUM(G5:G11)</f>
        <v>231081</v>
      </c>
      <c r="H12" s="37">
        <f t="shared" si="0"/>
        <v>1</v>
      </c>
      <c r="I12" s="37">
        <f t="shared" si="1"/>
        <v>2.8750082269818379E-2</v>
      </c>
      <c r="J12" s="28">
        <f>SUM(J5:J11)</f>
        <v>196168</v>
      </c>
      <c r="K12" s="29">
        <f>SUM(K5:K11)</f>
        <v>34913</v>
      </c>
    </row>
    <row r="13" spans="2:11">
      <c r="C13" s="6"/>
      <c r="D13" s="4"/>
      <c r="E13" s="4"/>
    </row>
    <row r="14" spans="2:11" ht="14.25" customHeight="1">
      <c r="B14" s="93" t="s">
        <v>158</v>
      </c>
      <c r="C14" s="93"/>
      <c r="D14" s="93"/>
      <c r="E14" s="93"/>
      <c r="F14" s="93"/>
      <c r="G14" s="93"/>
      <c r="H14" s="93"/>
      <c r="I14" s="93"/>
      <c r="J14" s="93"/>
      <c r="K14" s="93"/>
    </row>
    <row r="15" spans="2:11" ht="30" customHeight="1">
      <c r="B15" s="94" t="s">
        <v>191</v>
      </c>
      <c r="C15" s="94"/>
      <c r="D15" s="94"/>
      <c r="E15" s="94"/>
      <c r="F15" s="94"/>
      <c r="G15" s="94"/>
      <c r="H15" s="94"/>
      <c r="I15" s="94"/>
      <c r="J15" s="94"/>
      <c r="K15" s="94"/>
    </row>
    <row r="16" spans="2:11" ht="27.75" customHeight="1">
      <c r="B16" s="93" t="s">
        <v>159</v>
      </c>
      <c r="C16" s="93"/>
      <c r="D16" s="93"/>
      <c r="E16" s="93"/>
      <c r="F16" s="93"/>
      <c r="G16" s="93"/>
      <c r="H16" s="93"/>
      <c r="I16" s="93"/>
      <c r="J16" s="93"/>
      <c r="K16" s="93"/>
    </row>
    <row r="17" spans="2:11" ht="209.25" customHeight="1">
      <c r="B17" s="93" t="s">
        <v>214</v>
      </c>
      <c r="C17" s="95"/>
      <c r="D17" s="95"/>
      <c r="E17" s="95"/>
      <c r="F17" s="95"/>
      <c r="G17" s="95"/>
      <c r="H17" s="95"/>
      <c r="I17" s="95"/>
      <c r="J17" s="95"/>
      <c r="K17" s="95"/>
    </row>
  </sheetData>
  <mergeCells count="11">
    <mergeCell ref="B14:K14"/>
    <mergeCell ref="B15:K15"/>
    <mergeCell ref="B16:K16"/>
    <mergeCell ref="B17:K17"/>
    <mergeCell ref="B3:B4"/>
    <mergeCell ref="C3:C4"/>
    <mergeCell ref="D3:D4"/>
    <mergeCell ref="E3:F3"/>
    <mergeCell ref="G3:I3"/>
    <mergeCell ref="J3:K3"/>
    <mergeCell ref="B2:K2"/>
  </mergeCells>
  <phoneticPr fontId="14"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23"/>
  <sheetViews>
    <sheetView zoomScaleNormal="100" workbookViewId="0">
      <selection activeCell="H30" sqref="H30"/>
    </sheetView>
  </sheetViews>
  <sheetFormatPr defaultRowHeight="12.75"/>
  <cols>
    <col min="2" max="2" width="5" customWidth="1"/>
    <col min="3" max="3" width="20.28515625" customWidth="1"/>
    <col min="4" max="17" width="13.5703125" customWidth="1"/>
  </cols>
  <sheetData>
    <row r="1" spans="2:15" ht="13.5" thickBot="1"/>
    <row r="2" spans="2:15" ht="56.25" customHeight="1">
      <c r="B2" s="87" t="s">
        <v>215</v>
      </c>
      <c r="C2" s="88"/>
      <c r="D2" s="88"/>
      <c r="E2" s="88"/>
      <c r="F2" s="88"/>
      <c r="G2" s="88"/>
      <c r="H2" s="88"/>
      <c r="I2" s="88"/>
      <c r="J2" s="88"/>
      <c r="K2" s="88"/>
      <c r="L2" s="88"/>
      <c r="M2" s="88"/>
      <c r="N2" s="88"/>
      <c r="O2" s="89"/>
    </row>
    <row r="3" spans="2:15">
      <c r="B3" s="92" t="s">
        <v>58</v>
      </c>
      <c r="C3" s="86" t="s">
        <v>192</v>
      </c>
      <c r="D3" s="108" t="s">
        <v>21</v>
      </c>
      <c r="E3" s="108" t="s">
        <v>1</v>
      </c>
      <c r="F3" s="108" t="s">
        <v>203</v>
      </c>
      <c r="G3" s="108" t="s">
        <v>196</v>
      </c>
      <c r="H3" s="108" t="s">
        <v>48</v>
      </c>
      <c r="I3" s="108" t="s">
        <v>38</v>
      </c>
      <c r="J3" s="108" t="s">
        <v>18</v>
      </c>
      <c r="K3" s="108" t="s">
        <v>205</v>
      </c>
      <c r="L3" s="108" t="s">
        <v>56</v>
      </c>
      <c r="M3" s="108" t="s">
        <v>9</v>
      </c>
      <c r="N3" s="108" t="s">
        <v>50</v>
      </c>
      <c r="O3" s="109" t="s">
        <v>15</v>
      </c>
    </row>
    <row r="4" spans="2:15">
      <c r="B4" s="92"/>
      <c r="C4" s="86"/>
      <c r="D4" s="86"/>
      <c r="E4" s="86"/>
      <c r="F4" s="86"/>
      <c r="G4" s="86"/>
      <c r="H4" s="86"/>
      <c r="I4" s="86"/>
      <c r="J4" s="86"/>
      <c r="K4" s="86"/>
      <c r="L4" s="86"/>
      <c r="M4" s="86"/>
      <c r="N4" s="86"/>
      <c r="O4" s="96"/>
    </row>
    <row r="5" spans="2:15" ht="15">
      <c r="B5" s="30">
        <v>1</v>
      </c>
      <c r="C5" s="35" t="s">
        <v>35</v>
      </c>
      <c r="D5" s="32">
        <v>1095832</v>
      </c>
      <c r="E5" s="32">
        <v>1097366</v>
      </c>
      <c r="F5" s="32">
        <v>1098260</v>
      </c>
      <c r="G5" s="32">
        <v>1099754</v>
      </c>
      <c r="H5" s="32">
        <v>1101086</v>
      </c>
      <c r="I5" s="32">
        <v>1102535</v>
      </c>
      <c r="J5" s="32">
        <v>1103850</v>
      </c>
      <c r="K5" s="32">
        <v>1105658</v>
      </c>
      <c r="L5" s="32">
        <v>1109256</v>
      </c>
      <c r="M5" s="32">
        <v>1095253</v>
      </c>
      <c r="N5" s="32">
        <v>1097867</v>
      </c>
      <c r="O5" s="33">
        <v>1104900</v>
      </c>
    </row>
    <row r="6" spans="2:15" ht="15">
      <c r="B6" s="34">
        <v>2</v>
      </c>
      <c r="C6" s="35" t="s">
        <v>172</v>
      </c>
      <c r="D6" s="32">
        <v>1639940</v>
      </c>
      <c r="E6" s="32">
        <v>1641377</v>
      </c>
      <c r="F6" s="32">
        <v>1642167</v>
      </c>
      <c r="G6" s="32">
        <v>1643544</v>
      </c>
      <c r="H6" s="32">
        <v>1644755</v>
      </c>
      <c r="I6" s="32">
        <v>1646102</v>
      </c>
      <c r="J6" s="32">
        <v>1647309</v>
      </c>
      <c r="K6" s="32">
        <v>1648954</v>
      </c>
      <c r="L6" s="32">
        <v>1652394</v>
      </c>
      <c r="M6" s="32">
        <v>1656789</v>
      </c>
      <c r="N6" s="32">
        <v>1659302</v>
      </c>
      <c r="O6" s="33">
        <v>1666131</v>
      </c>
    </row>
    <row r="7" spans="2:15" ht="15">
      <c r="B7" s="34">
        <v>3</v>
      </c>
      <c r="C7" s="35" t="s">
        <v>52</v>
      </c>
      <c r="D7" s="32">
        <v>720660</v>
      </c>
      <c r="E7" s="32">
        <v>722396</v>
      </c>
      <c r="F7" s="32">
        <v>723444</v>
      </c>
      <c r="G7" s="32">
        <v>725102</v>
      </c>
      <c r="H7" s="32">
        <v>726647</v>
      </c>
      <c r="I7" s="32">
        <v>728282</v>
      </c>
      <c r="J7" s="32">
        <v>729809</v>
      </c>
      <c r="K7" s="32">
        <v>731832</v>
      </c>
      <c r="L7" s="32">
        <v>735638</v>
      </c>
      <c r="M7" s="32">
        <v>740410</v>
      </c>
      <c r="N7" s="32">
        <v>743231</v>
      </c>
      <c r="O7" s="33">
        <v>750366</v>
      </c>
    </row>
    <row r="8" spans="2:15" ht="15">
      <c r="B8" s="34">
        <v>4</v>
      </c>
      <c r="C8" s="35" t="s">
        <v>53</v>
      </c>
      <c r="D8" s="32">
        <v>509778</v>
      </c>
      <c r="E8" s="32">
        <v>511581</v>
      </c>
      <c r="F8" s="32">
        <v>512772</v>
      </c>
      <c r="G8" s="32">
        <v>514564</v>
      </c>
      <c r="H8" s="32">
        <v>516095</v>
      </c>
      <c r="I8" s="32">
        <v>517788</v>
      </c>
      <c r="J8" s="32">
        <v>519382</v>
      </c>
      <c r="K8" s="32">
        <v>521484</v>
      </c>
      <c r="L8" s="32">
        <v>525373</v>
      </c>
      <c r="M8" s="32">
        <v>530060</v>
      </c>
      <c r="N8" s="32">
        <v>532835</v>
      </c>
      <c r="O8" s="33">
        <v>539918</v>
      </c>
    </row>
    <row r="9" spans="2:15" ht="15">
      <c r="B9" s="34">
        <v>5</v>
      </c>
      <c r="C9" s="35" t="s">
        <v>173</v>
      </c>
      <c r="D9" s="32">
        <v>984923</v>
      </c>
      <c r="E9" s="32">
        <v>986468</v>
      </c>
      <c r="F9" s="32">
        <v>987386</v>
      </c>
      <c r="G9" s="32">
        <v>988946</v>
      </c>
      <c r="H9" s="32">
        <v>990343</v>
      </c>
      <c r="I9" s="32">
        <v>991871</v>
      </c>
      <c r="J9" s="32">
        <v>993274</v>
      </c>
      <c r="K9" s="32">
        <v>995179</v>
      </c>
      <c r="L9" s="32">
        <v>998718</v>
      </c>
      <c r="M9" s="32">
        <v>1003314</v>
      </c>
      <c r="N9" s="32">
        <v>1005996</v>
      </c>
      <c r="O9" s="33">
        <v>1013034</v>
      </c>
    </row>
    <row r="10" spans="2:15" ht="15">
      <c r="B10" s="34">
        <v>6</v>
      </c>
      <c r="C10" s="35" t="s">
        <v>174</v>
      </c>
      <c r="D10" s="32">
        <v>820324</v>
      </c>
      <c r="E10" s="32">
        <v>821938</v>
      </c>
      <c r="F10" s="32">
        <v>822910</v>
      </c>
      <c r="G10" s="32">
        <v>824513</v>
      </c>
      <c r="H10" s="32">
        <v>825960</v>
      </c>
      <c r="I10" s="32">
        <v>827500</v>
      </c>
      <c r="J10" s="32">
        <v>828954</v>
      </c>
      <c r="K10" s="32">
        <v>830883</v>
      </c>
      <c r="L10" s="32">
        <v>834576</v>
      </c>
      <c r="M10" s="32">
        <v>839232</v>
      </c>
      <c r="N10" s="32">
        <v>841959</v>
      </c>
      <c r="O10" s="33">
        <v>848989</v>
      </c>
    </row>
    <row r="11" spans="2:15" ht="15">
      <c r="B11" s="34">
        <v>7</v>
      </c>
      <c r="C11" s="35" t="s">
        <v>24</v>
      </c>
      <c r="D11" s="32">
        <v>2062674</v>
      </c>
      <c r="E11" s="32">
        <v>2064112</v>
      </c>
      <c r="F11" s="32">
        <v>2064919</v>
      </c>
      <c r="G11" s="32">
        <v>2066250</v>
      </c>
      <c r="H11" s="32">
        <v>2067488</v>
      </c>
      <c r="I11" s="32">
        <v>2068865</v>
      </c>
      <c r="J11" s="32">
        <v>2070106</v>
      </c>
      <c r="K11" s="32">
        <v>2071753</v>
      </c>
      <c r="L11" s="32">
        <v>2075156</v>
      </c>
      <c r="M11" s="32">
        <v>2079576</v>
      </c>
      <c r="N11" s="32">
        <v>2081985</v>
      </c>
      <c r="O11" s="33">
        <v>2088888</v>
      </c>
    </row>
    <row r="12" spans="2:15" ht="15.75" thickBot="1">
      <c r="B12" s="105" t="s">
        <v>54</v>
      </c>
      <c r="C12" s="106"/>
      <c r="D12" s="39">
        <f t="shared" ref="D12:O12" si="0">SUM(D5:D11)</f>
        <v>7834131</v>
      </c>
      <c r="E12" s="39">
        <f t="shared" si="0"/>
        <v>7845238</v>
      </c>
      <c r="F12" s="39">
        <f t="shared" si="0"/>
        <v>7851858</v>
      </c>
      <c r="G12" s="39">
        <f t="shared" si="0"/>
        <v>7862673</v>
      </c>
      <c r="H12" s="39">
        <f t="shared" si="0"/>
        <v>7872374</v>
      </c>
      <c r="I12" s="39">
        <f t="shared" si="0"/>
        <v>7882943</v>
      </c>
      <c r="J12" s="39">
        <f t="shared" si="0"/>
        <v>7892684</v>
      </c>
      <c r="K12" s="39">
        <f t="shared" si="0"/>
        <v>7905743</v>
      </c>
      <c r="L12" s="39">
        <f t="shared" si="0"/>
        <v>7931111</v>
      </c>
      <c r="M12" s="39">
        <f t="shared" si="0"/>
        <v>7944634</v>
      </c>
      <c r="N12" s="39">
        <f t="shared" si="0"/>
        <v>7963175</v>
      </c>
      <c r="O12" s="40">
        <f t="shared" si="0"/>
        <v>8012226</v>
      </c>
    </row>
    <row r="13" spans="2:15" ht="13.5" thickBot="1">
      <c r="B13" s="97"/>
      <c r="C13" s="98"/>
      <c r="D13" s="98"/>
      <c r="E13" s="98"/>
      <c r="F13" s="99"/>
      <c r="G13" s="99"/>
      <c r="H13" s="99"/>
      <c r="I13" s="99"/>
      <c r="J13" s="99"/>
      <c r="K13" s="99"/>
      <c r="L13" s="99"/>
      <c r="M13" s="99"/>
      <c r="N13" s="99"/>
      <c r="O13" s="100"/>
    </row>
    <row r="14" spans="2:15">
      <c r="B14" s="101" t="s">
        <v>58</v>
      </c>
      <c r="C14" s="102" t="s">
        <v>192</v>
      </c>
      <c r="D14" s="103" t="s">
        <v>193</v>
      </c>
      <c r="E14" s="107" t="s">
        <v>26</v>
      </c>
    </row>
    <row r="15" spans="2:15">
      <c r="B15" s="92"/>
      <c r="C15" s="86"/>
      <c r="D15" s="104"/>
      <c r="E15" s="96"/>
    </row>
    <row r="16" spans="2:15" ht="15">
      <c r="B16" s="30">
        <v>1</v>
      </c>
      <c r="C16" s="35" t="s">
        <v>35</v>
      </c>
      <c r="D16" s="32">
        <v>1106902</v>
      </c>
      <c r="E16" s="33">
        <v>1108487</v>
      </c>
    </row>
    <row r="17" spans="2:5" ht="15">
      <c r="B17" s="34">
        <v>2</v>
      </c>
      <c r="C17" s="35" t="s">
        <v>172</v>
      </c>
      <c r="D17" s="32">
        <v>1667951</v>
      </c>
      <c r="E17" s="33">
        <v>1669250</v>
      </c>
    </row>
    <row r="18" spans="2:5" ht="15">
      <c r="B18" s="34">
        <v>3</v>
      </c>
      <c r="C18" s="35" t="s">
        <v>52</v>
      </c>
      <c r="D18" s="32">
        <v>752605</v>
      </c>
      <c r="E18" s="33">
        <v>754427</v>
      </c>
    </row>
    <row r="19" spans="2:5" ht="15">
      <c r="B19" s="34">
        <v>4</v>
      </c>
      <c r="C19" s="35" t="s">
        <v>53</v>
      </c>
      <c r="D19" s="32">
        <v>542044</v>
      </c>
      <c r="E19" s="33">
        <v>543908</v>
      </c>
    </row>
    <row r="20" spans="2:5" ht="15">
      <c r="B20" s="34">
        <v>5</v>
      </c>
      <c r="C20" s="35" t="s">
        <v>173</v>
      </c>
      <c r="D20" s="32">
        <v>1015102</v>
      </c>
      <c r="E20" s="33">
        <v>1016749</v>
      </c>
    </row>
    <row r="21" spans="2:5" ht="15">
      <c r="B21" s="34">
        <v>6</v>
      </c>
      <c r="C21" s="35" t="s">
        <v>174</v>
      </c>
      <c r="D21" s="32">
        <v>851052</v>
      </c>
      <c r="E21" s="33">
        <v>852745</v>
      </c>
    </row>
    <row r="22" spans="2:5" ht="15">
      <c r="B22" s="34">
        <v>7</v>
      </c>
      <c r="C22" s="35" t="s">
        <v>24</v>
      </c>
      <c r="D22" s="32">
        <v>2090741</v>
      </c>
      <c r="E22" s="33">
        <v>2092011</v>
      </c>
    </row>
    <row r="23" spans="2:5" ht="15.75" thickBot="1">
      <c r="B23" s="105" t="s">
        <v>54</v>
      </c>
      <c r="C23" s="106"/>
      <c r="D23" s="39">
        <v>8026397</v>
      </c>
      <c r="E23" s="40">
        <f>SUM(E16:E22)</f>
        <v>8037577</v>
      </c>
    </row>
  </sheetData>
  <mergeCells count="22">
    <mergeCell ref="B12:C12"/>
    <mergeCell ref="B2:O2"/>
    <mergeCell ref="B3:B4"/>
    <mergeCell ref="C3:C4"/>
    <mergeCell ref="D3:D4"/>
    <mergeCell ref="E3:E4"/>
    <mergeCell ref="F3:F4"/>
    <mergeCell ref="G3:G4"/>
    <mergeCell ref="H3:H4"/>
    <mergeCell ref="I3:I4"/>
    <mergeCell ref="J3:J4"/>
    <mergeCell ref="K3:K4"/>
    <mergeCell ref="L3:L4"/>
    <mergeCell ref="M3:M4"/>
    <mergeCell ref="N3:N4"/>
    <mergeCell ref="O3:O4"/>
    <mergeCell ref="B13:O13"/>
    <mergeCell ref="B14:B15"/>
    <mergeCell ref="C14:C15"/>
    <mergeCell ref="D14:D15"/>
    <mergeCell ref="B23:C23"/>
    <mergeCell ref="E14:E15"/>
  </mergeCells>
  <phoneticPr fontId="0" type="noConversion"/>
  <printOptions horizontalCentered="1" verticalCentered="1"/>
  <pageMargins left="0" right="0"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dimension ref="B1:R25"/>
  <sheetViews>
    <sheetView zoomScaleNormal="100" workbookViewId="0">
      <selection activeCell="G35" sqref="G35"/>
    </sheetView>
  </sheetViews>
  <sheetFormatPr defaultRowHeight="12.75"/>
  <cols>
    <col min="2" max="2" width="4.140625" customWidth="1"/>
    <col min="3" max="3" width="17.7109375" customWidth="1"/>
    <col min="4" max="17" width="17.5703125" customWidth="1"/>
    <col min="18" max="18" width="18.42578125" customWidth="1"/>
    <col min="21" max="21" width="11.140625" bestFit="1" customWidth="1"/>
    <col min="24" max="24" width="16.7109375" customWidth="1"/>
  </cols>
  <sheetData>
    <row r="1" spans="2:18" ht="13.5" thickBot="1"/>
    <row r="2" spans="2:18" ht="57" customHeight="1">
      <c r="B2" s="87" t="s">
        <v>231</v>
      </c>
      <c r="C2" s="88"/>
      <c r="D2" s="88"/>
      <c r="E2" s="88"/>
      <c r="F2" s="88"/>
      <c r="G2" s="88"/>
      <c r="H2" s="88"/>
      <c r="I2" s="88"/>
      <c r="J2" s="88"/>
      <c r="K2" s="88"/>
      <c r="L2" s="88"/>
      <c r="M2" s="88"/>
      <c r="N2" s="88"/>
      <c r="O2" s="88"/>
      <c r="P2" s="89"/>
    </row>
    <row r="3" spans="2:18">
      <c r="B3" s="92" t="s">
        <v>58</v>
      </c>
      <c r="C3" s="86" t="s">
        <v>192</v>
      </c>
      <c r="D3" s="120" t="s">
        <v>21</v>
      </c>
      <c r="E3" s="120" t="s">
        <v>1</v>
      </c>
      <c r="F3" s="120" t="s">
        <v>203</v>
      </c>
      <c r="G3" s="120" t="s">
        <v>196</v>
      </c>
      <c r="H3" s="120" t="s">
        <v>48</v>
      </c>
      <c r="I3" s="120" t="s">
        <v>38</v>
      </c>
      <c r="J3" s="120" t="s">
        <v>18</v>
      </c>
      <c r="K3" s="120" t="s">
        <v>205</v>
      </c>
      <c r="L3" s="120" t="s">
        <v>56</v>
      </c>
      <c r="M3" s="120" t="s">
        <v>9</v>
      </c>
      <c r="N3" s="120" t="s">
        <v>50</v>
      </c>
      <c r="O3" s="120" t="s">
        <v>15</v>
      </c>
      <c r="P3" s="96" t="s">
        <v>54</v>
      </c>
    </row>
    <row r="4" spans="2:18">
      <c r="B4" s="92"/>
      <c r="C4" s="86"/>
      <c r="D4" s="120"/>
      <c r="E4" s="120"/>
      <c r="F4" s="120"/>
      <c r="G4" s="120"/>
      <c r="H4" s="120"/>
      <c r="I4" s="120"/>
      <c r="J4" s="120"/>
      <c r="K4" s="120"/>
      <c r="L4" s="120"/>
      <c r="M4" s="120"/>
      <c r="N4" s="120"/>
      <c r="O4" s="120"/>
      <c r="P4" s="96"/>
    </row>
    <row r="5" spans="2:18" ht="25.5">
      <c r="B5" s="92"/>
      <c r="C5" s="86"/>
      <c r="D5" s="41" t="s">
        <v>216</v>
      </c>
      <c r="E5" s="41" t="s">
        <v>217</v>
      </c>
      <c r="F5" s="41" t="s">
        <v>218</v>
      </c>
      <c r="G5" s="41" t="s">
        <v>219</v>
      </c>
      <c r="H5" s="41" t="s">
        <v>220</v>
      </c>
      <c r="I5" s="41" t="s">
        <v>221</v>
      </c>
      <c r="J5" s="41" t="s">
        <v>222</v>
      </c>
      <c r="K5" s="41" t="s">
        <v>223</v>
      </c>
      <c r="L5" s="41" t="s">
        <v>224</v>
      </c>
      <c r="M5" s="41" t="s">
        <v>225</v>
      </c>
      <c r="N5" s="41" t="s">
        <v>226</v>
      </c>
      <c r="O5" s="41" t="s">
        <v>227</v>
      </c>
      <c r="P5" s="96"/>
    </row>
    <row r="6" spans="2:18" ht="15">
      <c r="B6" s="30">
        <v>1</v>
      </c>
      <c r="C6" s="31" t="s">
        <v>35</v>
      </c>
      <c r="D6" s="32">
        <v>23985657.323012874</v>
      </c>
      <c r="E6" s="32">
        <v>25092215.679132264</v>
      </c>
      <c r="F6" s="32">
        <v>25907547.501617078</v>
      </c>
      <c r="G6" s="32">
        <v>26556120.836028464</v>
      </c>
      <c r="H6" s="32">
        <v>26077782.952014577</v>
      </c>
      <c r="I6" s="32">
        <v>25801301.621134181</v>
      </c>
      <c r="J6" s="32">
        <v>26441430.138544671</v>
      </c>
      <c r="K6" s="32">
        <v>28096882.509066597</v>
      </c>
      <c r="L6" s="32">
        <v>24105380.832894899</v>
      </c>
      <c r="M6" s="32">
        <v>26611618.065723117</v>
      </c>
      <c r="N6" s="32">
        <v>27489826.765272006</v>
      </c>
      <c r="O6" s="32">
        <v>34712861.836064242</v>
      </c>
      <c r="P6" s="33">
        <f>SUM(D6:O6)</f>
        <v>320878626.06050491</v>
      </c>
    </row>
    <row r="7" spans="2:18" ht="15">
      <c r="B7" s="30">
        <v>2</v>
      </c>
      <c r="C7" s="31" t="s">
        <v>172</v>
      </c>
      <c r="D7" s="32">
        <v>35584422.505608208</v>
      </c>
      <c r="E7" s="32">
        <v>37691281.163995467</v>
      </c>
      <c r="F7" s="32">
        <v>38429023.285899095</v>
      </c>
      <c r="G7" s="32">
        <v>39351041.599288486</v>
      </c>
      <c r="H7" s="32">
        <v>38747786.798947155</v>
      </c>
      <c r="I7" s="32">
        <v>37826753.427745782</v>
      </c>
      <c r="J7" s="32">
        <v>39149851.704383865</v>
      </c>
      <c r="K7" s="32">
        <v>41623534.25046093</v>
      </c>
      <c r="L7" s="32">
        <v>35247117.447084062</v>
      </c>
      <c r="M7" s="32">
        <v>39189434.276883028</v>
      </c>
      <c r="N7" s="32">
        <v>40443017.526086517</v>
      </c>
      <c r="O7" s="32">
        <v>48531091.476727821</v>
      </c>
      <c r="P7" s="33">
        <f t="shared" ref="P7:P12" si="0">SUM(D7:O7)</f>
        <v>471814355.46311045</v>
      </c>
    </row>
    <row r="8" spans="2:18" ht="15">
      <c r="B8" s="30">
        <v>3</v>
      </c>
      <c r="C8" s="35" t="s">
        <v>52</v>
      </c>
      <c r="D8" s="32">
        <v>13599047.917382428</v>
      </c>
      <c r="E8" s="32">
        <v>14328880.929253682</v>
      </c>
      <c r="F8" s="32">
        <v>14598692.391655887</v>
      </c>
      <c r="G8" s="32">
        <v>15262205.894243209</v>
      </c>
      <c r="H8" s="32">
        <v>14983341.972059121</v>
      </c>
      <c r="I8" s="32">
        <v>14713303.342692601</v>
      </c>
      <c r="J8" s="32">
        <v>15187444.033640759</v>
      </c>
      <c r="K8" s="32">
        <v>16295486.557124624</v>
      </c>
      <c r="L8" s="32">
        <v>13822543.405236959</v>
      </c>
      <c r="M8" s="32">
        <v>15382484.545306653</v>
      </c>
      <c r="N8" s="32">
        <v>15902888.055921385</v>
      </c>
      <c r="O8" s="32">
        <v>22280596.445405759</v>
      </c>
      <c r="P8" s="33">
        <f t="shared" si="0"/>
        <v>186356915.48992303</v>
      </c>
    </row>
    <row r="9" spans="2:18" ht="15">
      <c r="B9" s="30">
        <v>4</v>
      </c>
      <c r="C9" s="35" t="s">
        <v>53</v>
      </c>
      <c r="D9" s="32">
        <v>9386081.3241446204</v>
      </c>
      <c r="E9" s="32">
        <v>9876054.5167557057</v>
      </c>
      <c r="F9" s="32">
        <v>10273137.330206987</v>
      </c>
      <c r="G9" s="32">
        <v>10456240.095407505</v>
      </c>
      <c r="H9" s="32">
        <v>10435791.050820004</v>
      </c>
      <c r="I9" s="32">
        <v>10237756.235525588</v>
      </c>
      <c r="J9" s="32">
        <v>10629536.423841059</v>
      </c>
      <c r="K9" s="32">
        <v>11133523.714974573</v>
      </c>
      <c r="L9" s="32">
        <v>9870201.7483508047</v>
      </c>
      <c r="M9" s="32">
        <v>10783257.279973971</v>
      </c>
      <c r="N9" s="32">
        <v>11205243.237767197</v>
      </c>
      <c r="O9" s="32">
        <v>16865775.90956394</v>
      </c>
      <c r="P9" s="33">
        <f t="shared" si="0"/>
        <v>131152598.86733194</v>
      </c>
    </row>
    <row r="10" spans="2:18" ht="15">
      <c r="B10" s="30">
        <v>5</v>
      </c>
      <c r="C10" s="35" t="s">
        <v>173</v>
      </c>
      <c r="D10" s="32">
        <v>18679462.015723206</v>
      </c>
      <c r="E10" s="32">
        <v>19646768.455560952</v>
      </c>
      <c r="F10" s="32">
        <v>20070795.399417855</v>
      </c>
      <c r="G10" s="32">
        <v>20515965.394566625</v>
      </c>
      <c r="H10" s="32">
        <v>20537734.156711884</v>
      </c>
      <c r="I10" s="32">
        <v>19984271.92425143</v>
      </c>
      <c r="J10" s="32">
        <v>20645124.324543938</v>
      </c>
      <c r="K10" s="32">
        <v>22027660.716818284</v>
      </c>
      <c r="L10" s="32">
        <v>18788844.550568618</v>
      </c>
      <c r="M10" s="32">
        <v>20805066.902554091</v>
      </c>
      <c r="N10" s="32">
        <v>21573532.367541283</v>
      </c>
      <c r="O10" s="32">
        <v>27940188.952598609</v>
      </c>
      <c r="P10" s="33">
        <f t="shared" si="0"/>
        <v>251215415.16085675</v>
      </c>
    </row>
    <row r="11" spans="2:18" ht="15">
      <c r="B11" s="30">
        <v>6</v>
      </c>
      <c r="C11" s="35" t="s">
        <v>174</v>
      </c>
      <c r="D11" s="32">
        <v>16388518.623309957</v>
      </c>
      <c r="E11" s="32">
        <v>17163308.442609679</v>
      </c>
      <c r="F11" s="32">
        <v>17585424.280401036</v>
      </c>
      <c r="G11" s="32">
        <v>18043260.025873221</v>
      </c>
      <c r="H11" s="32">
        <v>17824301.882972263</v>
      </c>
      <c r="I11" s="32">
        <v>17532580.493103519</v>
      </c>
      <c r="J11" s="32">
        <v>18047088.124162029</v>
      </c>
      <c r="K11" s="32">
        <v>20272355.086411249</v>
      </c>
      <c r="L11" s="32">
        <v>15319020.599781457</v>
      </c>
      <c r="M11" s="32">
        <v>18275382.910362776</v>
      </c>
      <c r="N11" s="32">
        <v>18855287.610171206</v>
      </c>
      <c r="O11" s="32">
        <v>25454066.561919726</v>
      </c>
      <c r="P11" s="33">
        <f t="shared" si="0"/>
        <v>220760594.64107811</v>
      </c>
      <c r="Q11" s="4"/>
      <c r="R11" s="4"/>
    </row>
    <row r="12" spans="2:18" ht="15">
      <c r="B12" s="30">
        <v>7</v>
      </c>
      <c r="C12" s="35" t="s">
        <v>24</v>
      </c>
      <c r="D12" s="32">
        <v>54997135.264040738</v>
      </c>
      <c r="E12" s="32">
        <v>57566003.723490365</v>
      </c>
      <c r="F12" s="32">
        <v>59928360.284605436</v>
      </c>
      <c r="G12" s="32">
        <v>60990250.04042691</v>
      </c>
      <c r="H12" s="32">
        <v>59346279.003846928</v>
      </c>
      <c r="I12" s="32">
        <v>58610038.325169601</v>
      </c>
      <c r="J12" s="32">
        <v>60075256.368585706</v>
      </c>
      <c r="K12" s="32">
        <v>64668143.323135525</v>
      </c>
      <c r="L12" s="32">
        <v>53763872.880327009</v>
      </c>
      <c r="M12" s="32">
        <v>60118772.978688791</v>
      </c>
      <c r="N12" s="32">
        <v>62036184.581096135</v>
      </c>
      <c r="O12" s="32">
        <v>72703241.169628829</v>
      </c>
      <c r="P12" s="33">
        <f t="shared" si="0"/>
        <v>724803537.94304204</v>
      </c>
    </row>
    <row r="13" spans="2:18" ht="15.75" thickBot="1">
      <c r="B13" s="105" t="s">
        <v>54</v>
      </c>
      <c r="C13" s="106"/>
      <c r="D13" s="28">
        <f t="shared" ref="D13:O13" si="1">SUM(D6:D12)</f>
        <v>172620324.97322202</v>
      </c>
      <c r="E13" s="28">
        <f t="shared" si="1"/>
        <v>181364512.9107981</v>
      </c>
      <c r="F13" s="28">
        <f t="shared" si="1"/>
        <v>186792980.47380337</v>
      </c>
      <c r="G13" s="28">
        <f t="shared" si="1"/>
        <v>191175083.88583443</v>
      </c>
      <c r="H13" s="28">
        <f t="shared" si="1"/>
        <v>187953017.81737196</v>
      </c>
      <c r="I13" s="28">
        <f t="shared" si="1"/>
        <v>184706005.36962271</v>
      </c>
      <c r="J13" s="28">
        <f t="shared" si="1"/>
        <v>190175731.11770204</v>
      </c>
      <c r="K13" s="28">
        <f t="shared" si="1"/>
        <v>204117586.1579918</v>
      </c>
      <c r="L13" s="28">
        <f t="shared" si="1"/>
        <v>170916981.4642438</v>
      </c>
      <c r="M13" s="28">
        <f t="shared" si="1"/>
        <v>191166016.95949244</v>
      </c>
      <c r="N13" s="28">
        <f t="shared" si="1"/>
        <v>197505980.14385575</v>
      </c>
      <c r="O13" s="28">
        <f t="shared" si="1"/>
        <v>248487822.35190892</v>
      </c>
      <c r="P13" s="29">
        <f>SUM(D13:O13)</f>
        <v>2306982043.6258478</v>
      </c>
    </row>
    <row r="14" spans="2:18" ht="13.5" thickBot="1">
      <c r="B14" s="115"/>
      <c r="C14" s="116"/>
      <c r="D14" s="116"/>
      <c r="E14" s="116"/>
      <c r="F14" s="117"/>
      <c r="G14" s="117"/>
      <c r="H14" s="117"/>
      <c r="I14" s="117"/>
      <c r="J14" s="117"/>
      <c r="K14" s="117"/>
      <c r="L14" s="117"/>
      <c r="M14" s="117"/>
      <c r="N14" s="117"/>
      <c r="O14" s="117"/>
      <c r="P14" s="118"/>
    </row>
    <row r="15" spans="2:18" ht="12.75" customHeight="1">
      <c r="B15" s="101" t="s">
        <v>58</v>
      </c>
      <c r="C15" s="102" t="s">
        <v>192</v>
      </c>
      <c r="D15" s="119" t="s">
        <v>193</v>
      </c>
      <c r="E15" s="110" t="s">
        <v>26</v>
      </c>
      <c r="F15" s="112" t="s">
        <v>54</v>
      </c>
    </row>
    <row r="16" spans="2:18" ht="12.75" customHeight="1">
      <c r="B16" s="92"/>
      <c r="C16" s="86"/>
      <c r="D16" s="120"/>
      <c r="E16" s="111"/>
      <c r="F16" s="113"/>
    </row>
    <row r="17" spans="2:7" ht="25.5">
      <c r="B17" s="92"/>
      <c r="C17" s="86"/>
      <c r="D17" s="41" t="s">
        <v>228</v>
      </c>
      <c r="E17" s="41" t="s">
        <v>230</v>
      </c>
      <c r="F17" s="114"/>
    </row>
    <row r="18" spans="2:7" ht="15">
      <c r="B18" s="30">
        <v>1</v>
      </c>
      <c r="C18" s="31" t="s">
        <v>35</v>
      </c>
      <c r="D18" s="32">
        <v>27524735.975944251</v>
      </c>
      <c r="E18" s="42">
        <v>28512220.489346188</v>
      </c>
      <c r="F18" s="33">
        <v>376915582.5257954</v>
      </c>
    </row>
    <row r="19" spans="2:7" ht="15">
      <c r="B19" s="30">
        <v>2</v>
      </c>
      <c r="C19" s="31" t="s">
        <v>172</v>
      </c>
      <c r="D19" s="32">
        <v>40346533.655702069</v>
      </c>
      <c r="E19" s="42">
        <v>41897978.813902617</v>
      </c>
      <c r="F19" s="33">
        <v>554058867.93271518</v>
      </c>
    </row>
    <row r="20" spans="2:7" ht="15">
      <c r="B20" s="30">
        <v>3</v>
      </c>
      <c r="C20" s="35" t="s">
        <v>52</v>
      </c>
      <c r="D20" s="32">
        <v>16036126.90221256</v>
      </c>
      <c r="E20" s="42">
        <v>16549196.71068622</v>
      </c>
      <c r="F20" s="33">
        <v>218942239.1028218</v>
      </c>
      <c r="G20" s="16" t="s">
        <v>229</v>
      </c>
    </row>
    <row r="21" spans="2:7" ht="15">
      <c r="B21" s="30">
        <v>4</v>
      </c>
      <c r="C21" s="35" t="s">
        <v>53</v>
      </c>
      <c r="D21" s="32">
        <v>11250794.408663321</v>
      </c>
      <c r="E21" s="42">
        <v>11625793.769748036</v>
      </c>
      <c r="F21" s="33">
        <v>154029187.04574329</v>
      </c>
    </row>
    <row r="22" spans="2:7" ht="15">
      <c r="B22" s="30">
        <v>5</v>
      </c>
      <c r="C22" s="35" t="s">
        <v>173</v>
      </c>
      <c r="D22" s="32">
        <v>21649561.957780533</v>
      </c>
      <c r="E22" s="42">
        <v>22407605.525399011</v>
      </c>
      <c r="F22" s="33">
        <v>295272582.64403629</v>
      </c>
    </row>
    <row r="23" spans="2:7" ht="15">
      <c r="B23" s="30">
        <v>6</v>
      </c>
      <c r="C23" s="35" t="s">
        <v>174</v>
      </c>
      <c r="D23" s="32">
        <v>18993295.475324571</v>
      </c>
      <c r="E23" s="42">
        <v>19582472.656566475</v>
      </c>
      <c r="F23" s="33">
        <v>259336362.77296916</v>
      </c>
    </row>
    <row r="24" spans="2:7" ht="15">
      <c r="B24" s="30">
        <v>7</v>
      </c>
      <c r="C24" s="35" t="s">
        <v>24</v>
      </c>
      <c r="D24" s="32">
        <v>61793917.186452389</v>
      </c>
      <c r="E24" s="42">
        <v>64242090.658672936</v>
      </c>
      <c r="F24" s="33">
        <v>850839545.78816736</v>
      </c>
    </row>
    <row r="25" spans="2:7" ht="15.75" thickBot="1">
      <c r="B25" s="105" t="s">
        <v>54</v>
      </c>
      <c r="C25" s="106"/>
      <c r="D25" s="28">
        <f>SUM(D18:D24)</f>
        <v>197594965.5620797</v>
      </c>
      <c r="E25" s="28">
        <f>SUM(E18:E24)</f>
        <v>204817358.62432149</v>
      </c>
      <c r="F25" s="29">
        <v>2709394367.8122487</v>
      </c>
    </row>
  </sheetData>
  <mergeCells count="24">
    <mergeCell ref="B2:P2"/>
    <mergeCell ref="B3:B5"/>
    <mergeCell ref="C3:C5"/>
    <mergeCell ref="D3:D4"/>
    <mergeCell ref="E3:E4"/>
    <mergeCell ref="F3:F4"/>
    <mergeCell ref="G3:G4"/>
    <mergeCell ref="H3:H4"/>
    <mergeCell ref="I3:I4"/>
    <mergeCell ref="P3:P5"/>
    <mergeCell ref="B25:C25"/>
    <mergeCell ref="E15:E16"/>
    <mergeCell ref="F15:F17"/>
    <mergeCell ref="B13:C13"/>
    <mergeCell ref="B14:P14"/>
    <mergeCell ref="B15:B17"/>
    <mergeCell ref="C15:C17"/>
    <mergeCell ref="D15:D16"/>
    <mergeCell ref="J3:J4"/>
    <mergeCell ref="K3:K4"/>
    <mergeCell ref="L3:L4"/>
    <mergeCell ref="M3:M4"/>
    <mergeCell ref="N3:N4"/>
    <mergeCell ref="O3:O4"/>
  </mergeCells>
  <phoneticPr fontId="14"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N16"/>
  <sheetViews>
    <sheetView workbookViewId="0">
      <selection activeCell="L32" sqref="L32"/>
    </sheetView>
  </sheetViews>
  <sheetFormatPr defaultRowHeight="12.75"/>
  <cols>
    <col min="2" max="2" width="10.42578125" bestFit="1" customWidth="1"/>
    <col min="3" max="3" width="13.140625" bestFit="1" customWidth="1"/>
    <col min="4" max="4" width="14.28515625" bestFit="1" customWidth="1"/>
    <col min="5" max="8" width="13.140625" bestFit="1" customWidth="1"/>
    <col min="9" max="16" width="14.28515625" bestFit="1" customWidth="1"/>
  </cols>
  <sheetData>
    <row r="1" spans="2:14" ht="13.5" thickBot="1"/>
    <row r="2" spans="2:14" ht="25.5">
      <c r="B2" s="43"/>
      <c r="C2" s="44" t="s">
        <v>7</v>
      </c>
      <c r="D2" s="44" t="s">
        <v>2</v>
      </c>
      <c r="E2" s="44" t="s">
        <v>204</v>
      </c>
      <c r="F2" s="44" t="s">
        <v>197</v>
      </c>
      <c r="G2" s="44" t="s">
        <v>49</v>
      </c>
      <c r="H2" s="44" t="s">
        <v>39</v>
      </c>
      <c r="I2" s="44" t="s">
        <v>19</v>
      </c>
      <c r="J2" s="44" t="s">
        <v>160</v>
      </c>
      <c r="K2" s="44" t="s">
        <v>57</v>
      </c>
      <c r="L2" s="44" t="s">
        <v>10</v>
      </c>
      <c r="M2" s="44" t="s">
        <v>51</v>
      </c>
      <c r="N2" s="45" t="s">
        <v>16</v>
      </c>
    </row>
    <row r="3" spans="2:14" ht="15">
      <c r="B3" s="46" t="s">
        <v>162</v>
      </c>
      <c r="C3" s="32">
        <v>172620324.97322202</v>
      </c>
      <c r="D3" s="32">
        <v>181364513</v>
      </c>
      <c r="E3" s="32">
        <v>186792980</v>
      </c>
      <c r="F3" s="32">
        <v>191175084</v>
      </c>
      <c r="G3" s="32">
        <v>187953018</v>
      </c>
      <c r="H3" s="32">
        <v>184706005</v>
      </c>
      <c r="I3" s="32">
        <v>190175731</v>
      </c>
      <c r="J3" s="32">
        <v>204117586.1579918</v>
      </c>
      <c r="K3" s="32">
        <v>170916981</v>
      </c>
      <c r="L3" s="32">
        <v>191166017</v>
      </c>
      <c r="M3" s="32">
        <v>197505980</v>
      </c>
      <c r="N3" s="33">
        <v>248487822</v>
      </c>
    </row>
    <row r="4" spans="2:14" ht="15">
      <c r="B4" s="46" t="s">
        <v>163</v>
      </c>
      <c r="C4" s="32">
        <v>854142630</v>
      </c>
      <c r="D4" s="32">
        <v>896230877</v>
      </c>
      <c r="E4" s="32">
        <v>924102233</v>
      </c>
      <c r="F4" s="32">
        <v>945781375</v>
      </c>
      <c r="G4" s="32">
        <v>928299955</v>
      </c>
      <c r="H4" s="32">
        <v>901236012</v>
      </c>
      <c r="I4" s="32">
        <v>936159054</v>
      </c>
      <c r="J4" s="32">
        <v>1007463170</v>
      </c>
      <c r="K4" s="32">
        <v>844637539</v>
      </c>
      <c r="L4" s="32">
        <v>940078005</v>
      </c>
      <c r="M4" s="32">
        <v>974790765</v>
      </c>
      <c r="N4" s="33">
        <v>1217764271</v>
      </c>
    </row>
    <row r="5" spans="2:14" ht="15">
      <c r="B5" s="46" t="s">
        <v>164</v>
      </c>
      <c r="C5" s="47">
        <v>4.9481000000000002</v>
      </c>
      <c r="D5" s="47">
        <v>4.9416000000000002</v>
      </c>
      <c r="E5" s="47">
        <v>4.9471999999999996</v>
      </c>
      <c r="F5" s="47">
        <v>4.9471999999999996</v>
      </c>
      <c r="G5" s="47">
        <v>4.9390000000000001</v>
      </c>
      <c r="H5" s="47">
        <v>4.8792999999999997</v>
      </c>
      <c r="I5" s="47">
        <v>4.9226000000000001</v>
      </c>
      <c r="J5" s="47">
        <v>4.9226000000000001</v>
      </c>
      <c r="K5" s="47">
        <v>4.9226000000000001</v>
      </c>
      <c r="L5" s="47">
        <v>4.9176000000000002</v>
      </c>
      <c r="M5" s="47">
        <v>4.9355000000000002</v>
      </c>
      <c r="N5" s="48">
        <v>4.9006999999999996</v>
      </c>
    </row>
    <row r="6" spans="2:14" ht="39" thickBot="1">
      <c r="B6" s="49"/>
      <c r="C6" s="50" t="s">
        <v>8</v>
      </c>
      <c r="D6" s="50" t="s">
        <v>206</v>
      </c>
      <c r="E6" s="50" t="s">
        <v>201</v>
      </c>
      <c r="F6" s="50" t="s">
        <v>142</v>
      </c>
      <c r="G6" s="50" t="s">
        <v>45</v>
      </c>
      <c r="H6" s="50" t="s">
        <v>37</v>
      </c>
      <c r="I6" s="50" t="s">
        <v>4</v>
      </c>
      <c r="J6" s="50" t="s">
        <v>161</v>
      </c>
      <c r="K6" s="50" t="s">
        <v>36</v>
      </c>
      <c r="L6" s="50" t="s">
        <v>198</v>
      </c>
      <c r="M6" s="50" t="s">
        <v>25</v>
      </c>
      <c r="N6" s="51" t="s">
        <v>0</v>
      </c>
    </row>
    <row r="7" spans="2:14" ht="13.5" thickBot="1">
      <c r="B7" s="115"/>
      <c r="C7" s="116"/>
      <c r="D7" s="116"/>
      <c r="E7" s="117"/>
      <c r="F7" s="117"/>
      <c r="G7" s="117"/>
      <c r="H7" s="117"/>
      <c r="I7" s="117"/>
      <c r="J7" s="117"/>
      <c r="K7" s="117"/>
      <c r="L7" s="117"/>
      <c r="M7" s="117"/>
      <c r="N7" s="118"/>
    </row>
    <row r="8" spans="2:14" ht="25.5">
      <c r="B8" s="43"/>
      <c r="C8" s="44" t="s">
        <v>194</v>
      </c>
      <c r="D8" s="53" t="s">
        <v>27</v>
      </c>
    </row>
    <row r="9" spans="2:14" ht="15">
      <c r="B9" s="46" t="s">
        <v>162</v>
      </c>
      <c r="C9" s="32">
        <v>197594966</v>
      </c>
      <c r="D9" s="33">
        <v>204817359</v>
      </c>
    </row>
    <row r="10" spans="2:14" ht="15">
      <c r="B10" s="46" t="s">
        <v>163</v>
      </c>
      <c r="C10" s="32">
        <v>972542661</v>
      </c>
      <c r="D10" s="33">
        <v>1011224263</v>
      </c>
    </row>
    <row r="11" spans="2:14" ht="15">
      <c r="B11" s="46" t="s">
        <v>164</v>
      </c>
      <c r="C11" s="52">
        <v>4.9218999999999999</v>
      </c>
      <c r="D11" s="48">
        <v>4.9371999999999998</v>
      </c>
    </row>
    <row r="12" spans="2:14" ht="39" thickBot="1">
      <c r="B12" s="49"/>
      <c r="C12" s="54" t="s">
        <v>232</v>
      </c>
      <c r="D12" s="51" t="s">
        <v>208</v>
      </c>
    </row>
    <row r="16" spans="2:14">
      <c r="F16" s="11"/>
    </row>
  </sheetData>
  <mergeCells count="1">
    <mergeCell ref="B7:N7"/>
  </mergeCells>
  <phoneticPr fontId="14"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25"/>
  <sheetViews>
    <sheetView zoomScaleNormal="100" workbookViewId="0">
      <selection activeCell="H25" sqref="H25"/>
    </sheetView>
  </sheetViews>
  <sheetFormatPr defaultRowHeight="12.75"/>
  <cols>
    <col min="2" max="2" width="4.85546875" customWidth="1"/>
    <col min="3" max="3" width="18.140625" customWidth="1"/>
    <col min="4" max="17" width="16.85546875" customWidth="1"/>
  </cols>
  <sheetData>
    <row r="1" spans="2:15" ht="13.5" thickBot="1"/>
    <row r="2" spans="2:15" ht="42" customHeight="1">
      <c r="B2" s="87" t="s">
        <v>247</v>
      </c>
      <c r="C2" s="88"/>
      <c r="D2" s="88"/>
      <c r="E2" s="88"/>
      <c r="F2" s="88"/>
      <c r="G2" s="88"/>
      <c r="H2" s="88"/>
      <c r="I2" s="88"/>
      <c r="J2" s="88"/>
      <c r="K2" s="88"/>
      <c r="L2" s="88"/>
      <c r="M2" s="88"/>
      <c r="N2" s="88"/>
      <c r="O2" s="89"/>
    </row>
    <row r="3" spans="2:15">
      <c r="B3" s="92" t="s">
        <v>58</v>
      </c>
      <c r="C3" s="86" t="s">
        <v>55</v>
      </c>
      <c r="D3" s="108" t="s">
        <v>21</v>
      </c>
      <c r="E3" s="108" t="s">
        <v>1</v>
      </c>
      <c r="F3" s="108" t="s">
        <v>203</v>
      </c>
      <c r="G3" s="108" t="s">
        <v>196</v>
      </c>
      <c r="H3" s="108" t="s">
        <v>48</v>
      </c>
      <c r="I3" s="108" t="s">
        <v>38</v>
      </c>
      <c r="J3" s="108" t="s">
        <v>18</v>
      </c>
      <c r="K3" s="108" t="s">
        <v>205</v>
      </c>
      <c r="L3" s="108" t="s">
        <v>56</v>
      </c>
      <c r="M3" s="108" t="s">
        <v>9</v>
      </c>
      <c r="N3" s="108" t="s">
        <v>50</v>
      </c>
      <c r="O3" s="109" t="s">
        <v>15</v>
      </c>
    </row>
    <row r="4" spans="2:15">
      <c r="B4" s="92"/>
      <c r="C4" s="86"/>
      <c r="D4" s="86"/>
      <c r="E4" s="86"/>
      <c r="F4" s="86"/>
      <c r="G4" s="86"/>
      <c r="H4" s="86"/>
      <c r="I4" s="86"/>
      <c r="J4" s="86"/>
      <c r="K4" s="86"/>
      <c r="L4" s="86"/>
      <c r="M4" s="86"/>
      <c r="N4" s="86"/>
      <c r="O4" s="96"/>
    </row>
    <row r="5" spans="2:15" ht="25.5">
      <c r="B5" s="92"/>
      <c r="C5" s="86"/>
      <c r="D5" s="41" t="s">
        <v>233</v>
      </c>
      <c r="E5" s="41" t="s">
        <v>234</v>
      </c>
      <c r="F5" s="41" t="s">
        <v>235</v>
      </c>
      <c r="G5" s="41" t="s">
        <v>236</v>
      </c>
      <c r="H5" s="41" t="s">
        <v>237</v>
      </c>
      <c r="I5" s="41" t="s">
        <v>238</v>
      </c>
      <c r="J5" s="41" t="s">
        <v>239</v>
      </c>
      <c r="K5" s="41" t="s">
        <v>240</v>
      </c>
      <c r="L5" s="41" t="s">
        <v>241</v>
      </c>
      <c r="M5" s="41" t="s">
        <v>242</v>
      </c>
      <c r="N5" s="41" t="s">
        <v>243</v>
      </c>
      <c r="O5" s="55" t="s">
        <v>244</v>
      </c>
    </row>
    <row r="6" spans="2:15" ht="15">
      <c r="B6" s="30">
        <v>1</v>
      </c>
      <c r="C6" s="31" t="s">
        <v>35</v>
      </c>
      <c r="D6" s="56">
        <v>21.888078941856847</v>
      </c>
      <c r="E6" s="56">
        <v>22.865858500383887</v>
      </c>
      <c r="F6" s="56">
        <v>23.589630416856735</v>
      </c>
      <c r="G6" s="56">
        <v>24.14732825343528</v>
      </c>
      <c r="H6" s="56">
        <v>23.683693146597612</v>
      </c>
      <c r="I6" s="56">
        <v>23.401798238726371</v>
      </c>
      <c r="J6" s="56">
        <v>23.953825373506067</v>
      </c>
      <c r="K6" s="56">
        <v>25.411910834151787</v>
      </c>
      <c r="L6" s="56">
        <v>21.731125035965459</v>
      </c>
      <c r="M6" s="56">
        <v>24.297233667219462</v>
      </c>
      <c r="N6" s="56">
        <v>25.039305093669821</v>
      </c>
      <c r="O6" s="57">
        <v>31.417197788093258</v>
      </c>
    </row>
    <row r="7" spans="2:15" ht="15">
      <c r="B7" s="34">
        <v>2</v>
      </c>
      <c r="C7" s="31" t="s">
        <v>172</v>
      </c>
      <c r="D7" s="56">
        <v>21.698612452655713</v>
      </c>
      <c r="E7" s="56">
        <v>22.963207821235137</v>
      </c>
      <c r="F7" s="56">
        <v>23.401410018529841</v>
      </c>
      <c r="G7" s="56">
        <v>23.942797758556196</v>
      </c>
      <c r="H7" s="56">
        <v>23.55839428908692</v>
      </c>
      <c r="I7" s="56">
        <v>22.979592654492723</v>
      </c>
      <c r="J7" s="56">
        <v>23.765942943542388</v>
      </c>
      <c r="K7" s="56">
        <v>25.242386537441874</v>
      </c>
      <c r="L7" s="56">
        <v>21.330940106950315</v>
      </c>
      <c r="M7" s="56">
        <v>23.653847458477227</v>
      </c>
      <c r="N7" s="56">
        <v>24.373512191322927</v>
      </c>
      <c r="O7" s="57">
        <v>29.128016630581762</v>
      </c>
    </row>
    <row r="8" spans="2:15" ht="15">
      <c r="B8" s="34">
        <v>3</v>
      </c>
      <c r="C8" s="35" t="s">
        <v>52</v>
      </c>
      <c r="D8" s="56">
        <v>18.870268805514986</v>
      </c>
      <c r="E8" s="56">
        <v>19.835216320762687</v>
      </c>
      <c r="F8" s="56">
        <v>20.179436682944203</v>
      </c>
      <c r="G8" s="56">
        <v>21.048357188703395</v>
      </c>
      <c r="H8" s="56">
        <v>20.619836002982357</v>
      </c>
      <c r="I8" s="56">
        <v>20.202755721949192</v>
      </c>
      <c r="J8" s="56">
        <v>20.810162705092374</v>
      </c>
      <c r="K8" s="56">
        <v>22.266704048367146</v>
      </c>
      <c r="L8" s="56">
        <v>18.789871384073361</v>
      </c>
      <c r="M8" s="56">
        <v>20.775630455162212</v>
      </c>
      <c r="N8" s="56">
        <v>21.39696548707116</v>
      </c>
      <c r="O8" s="57">
        <v>29.692971756990268</v>
      </c>
    </row>
    <row r="9" spans="2:15" ht="15">
      <c r="B9" s="34">
        <v>4</v>
      </c>
      <c r="C9" s="35" t="s">
        <v>53</v>
      </c>
      <c r="D9" s="56">
        <v>18.412095704688355</v>
      </c>
      <c r="E9" s="56">
        <v>19.304967379077226</v>
      </c>
      <c r="F9" s="56">
        <v>20.034513058838989</v>
      </c>
      <c r="G9" s="56">
        <v>20.320582270441587</v>
      </c>
      <c r="H9" s="56">
        <v>20.220678461949841</v>
      </c>
      <c r="I9" s="56">
        <v>19.772100233156404</v>
      </c>
      <c r="J9" s="56">
        <v>20.465738943284634</v>
      </c>
      <c r="K9" s="56">
        <v>21.349693787296587</v>
      </c>
      <c r="L9" s="56">
        <v>18.787036540421386</v>
      </c>
      <c r="M9" s="56">
        <v>20.343465418960061</v>
      </c>
      <c r="N9" s="56">
        <v>21.029480491647877</v>
      </c>
      <c r="O9" s="57">
        <v>31.237661847843452</v>
      </c>
    </row>
    <row r="10" spans="2:15" ht="15">
      <c r="B10" s="34">
        <v>5</v>
      </c>
      <c r="C10" s="35" t="s">
        <v>173</v>
      </c>
      <c r="D10" s="56">
        <v>18.96540340282764</v>
      </c>
      <c r="E10" s="56">
        <v>19.916275495566964</v>
      </c>
      <c r="F10" s="56">
        <v>20.327202734713531</v>
      </c>
      <c r="G10" s="56">
        <v>20.745283761263632</v>
      </c>
      <c r="H10" s="56">
        <v>20.738001032684519</v>
      </c>
      <c r="I10" s="56">
        <v>20.148055467143841</v>
      </c>
      <c r="J10" s="56">
        <v>20.78492372149471</v>
      </c>
      <c r="K10" s="56">
        <v>22.134370517081134</v>
      </c>
      <c r="L10" s="56">
        <v>18.812962768838268</v>
      </c>
      <c r="M10" s="56">
        <v>20.736346649756797</v>
      </c>
      <c r="N10" s="56">
        <v>21.444948456595537</v>
      </c>
      <c r="O10" s="57">
        <v>27.580702081666171</v>
      </c>
    </row>
    <row r="11" spans="2:15" ht="15">
      <c r="B11" s="34">
        <v>6</v>
      </c>
      <c r="C11" s="35" t="s">
        <v>174</v>
      </c>
      <c r="D11" s="56">
        <v>19.978104533464773</v>
      </c>
      <c r="E11" s="56">
        <v>20.881512282690032</v>
      </c>
      <c r="F11" s="56">
        <v>21.369802627749131</v>
      </c>
      <c r="G11" s="56">
        <v>21.883536130871462</v>
      </c>
      <c r="H11" s="56">
        <v>21.580103011008116</v>
      </c>
      <c r="I11" s="56">
        <v>21.187408450880387</v>
      </c>
      <c r="J11" s="56">
        <v>21.770916268166907</v>
      </c>
      <c r="K11" s="56">
        <v>24.398567652017491</v>
      </c>
      <c r="L11" s="56">
        <v>18.355453068122564</v>
      </c>
      <c r="M11" s="56">
        <v>21.776318003082313</v>
      </c>
      <c r="N11" s="56">
        <v>22.394543689385358</v>
      </c>
      <c r="O11" s="57">
        <v>29.981621154007563</v>
      </c>
    </row>
    <row r="12" spans="2:15" ht="15">
      <c r="B12" s="34">
        <v>7</v>
      </c>
      <c r="C12" s="35" t="s">
        <v>24</v>
      </c>
      <c r="D12" s="56">
        <v>26.663028313752314</v>
      </c>
      <c r="E12" s="56">
        <v>27.888992323813032</v>
      </c>
      <c r="F12" s="56">
        <v>29.022136115075426</v>
      </c>
      <c r="G12" s="56">
        <v>29.517362391011208</v>
      </c>
      <c r="H12" s="56">
        <v>28.70453371620388</v>
      </c>
      <c r="I12" s="56">
        <v>28.329561535029885</v>
      </c>
      <c r="J12" s="56">
        <v>29.020376912383089</v>
      </c>
      <c r="K12" s="56">
        <v>31.214214881376073</v>
      </c>
      <c r="L12" s="56">
        <v>25.908352374629672</v>
      </c>
      <c r="M12" s="56">
        <v>28.909149258641566</v>
      </c>
      <c r="N12" s="56">
        <v>29.796652992743049</v>
      </c>
      <c r="O12" s="57">
        <v>34.804757923655472</v>
      </c>
    </row>
    <row r="13" spans="2:15" ht="15.75" thickBot="1">
      <c r="B13" s="105" t="s">
        <v>54</v>
      </c>
      <c r="C13" s="106"/>
      <c r="D13" s="58">
        <v>22.034393473024899</v>
      </c>
      <c r="E13" s="58">
        <v>23.117783413428388</v>
      </c>
      <c r="F13" s="58">
        <v>23.789653413727475</v>
      </c>
      <c r="G13" s="58">
        <v>24.314261051659457</v>
      </c>
      <c r="H13" s="58">
        <v>23.875011250401972</v>
      </c>
      <c r="I13" s="58">
        <v>23.431097417502919</v>
      </c>
      <c r="J13" s="58">
        <v>24.095191333860832</v>
      </c>
      <c r="K13" s="58">
        <v>25.81889977425168</v>
      </c>
      <c r="L13" s="58">
        <v>21.5501940981842</v>
      </c>
      <c r="M13" s="58">
        <v>24.062281152220788</v>
      </c>
      <c r="N13" s="58">
        <v>24.802416139775371</v>
      </c>
      <c r="O13" s="59">
        <v>31.013581288384643</v>
      </c>
    </row>
    <row r="14" spans="2:15" ht="13.5" thickBot="1">
      <c r="B14" s="115"/>
      <c r="C14" s="116"/>
      <c r="D14" s="116"/>
      <c r="E14" s="116"/>
      <c r="F14" s="117"/>
      <c r="G14" s="117"/>
      <c r="H14" s="117"/>
      <c r="I14" s="117"/>
      <c r="J14" s="117"/>
      <c r="K14" s="117"/>
      <c r="L14" s="117"/>
      <c r="M14" s="117"/>
      <c r="N14" s="117"/>
      <c r="O14" s="118"/>
    </row>
    <row r="15" spans="2:15" ht="12.75" customHeight="1">
      <c r="B15" s="101" t="s">
        <v>58</v>
      </c>
      <c r="C15" s="102" t="s">
        <v>55</v>
      </c>
      <c r="D15" s="103" t="s">
        <v>193</v>
      </c>
      <c r="E15" s="107" t="s">
        <v>26</v>
      </c>
    </row>
    <row r="16" spans="2:15" ht="12.75" customHeight="1">
      <c r="B16" s="92"/>
      <c r="C16" s="86"/>
      <c r="D16" s="86"/>
      <c r="E16" s="96"/>
    </row>
    <row r="17" spans="2:5" ht="25.5">
      <c r="B17" s="92"/>
      <c r="C17" s="86"/>
      <c r="D17" s="41" t="s">
        <v>245</v>
      </c>
      <c r="E17" s="55" t="s">
        <v>246</v>
      </c>
    </row>
    <row r="18" spans="2:5" ht="15">
      <c r="B18" s="30">
        <v>1</v>
      </c>
      <c r="C18" s="31" t="s">
        <v>35</v>
      </c>
      <c r="D18" s="56">
        <v>24.866461507833801</v>
      </c>
      <c r="E18" s="57">
        <v>25.721745486727574</v>
      </c>
    </row>
    <row r="19" spans="2:5" ht="15">
      <c r="B19" s="34">
        <v>2</v>
      </c>
      <c r="C19" s="31" t="s">
        <v>172</v>
      </c>
      <c r="D19" s="56">
        <v>24.189279934303865</v>
      </c>
      <c r="E19" s="57">
        <v>25.099882470512277</v>
      </c>
    </row>
    <row r="20" spans="2:5" ht="15">
      <c r="B20" s="34">
        <v>3</v>
      </c>
      <c r="C20" s="35" t="s">
        <v>52</v>
      </c>
      <c r="D20" s="56">
        <v>21.307494505368101</v>
      </c>
      <c r="E20" s="57">
        <v>21.936114045078213</v>
      </c>
    </row>
    <row r="21" spans="2:5" ht="15">
      <c r="B21" s="34">
        <v>4</v>
      </c>
      <c r="C21" s="35" t="s">
        <v>53</v>
      </c>
      <c r="D21" s="56">
        <v>20.75623825494484</v>
      </c>
      <c r="E21" s="57">
        <v>21.374559244850296</v>
      </c>
    </row>
    <row r="22" spans="2:5" ht="15">
      <c r="B22" s="34">
        <v>5</v>
      </c>
      <c r="C22" s="35" t="s">
        <v>173</v>
      </c>
      <c r="D22" s="56">
        <v>21.327474438805687</v>
      </c>
      <c r="E22" s="57">
        <v>22.038482974066373</v>
      </c>
    </row>
    <row r="23" spans="2:5" ht="15">
      <c r="B23" s="34">
        <v>6</v>
      </c>
      <c r="C23" s="35" t="s">
        <v>174</v>
      </c>
      <c r="D23" s="56">
        <v>22.317432395816674</v>
      </c>
      <c r="E23" s="57">
        <v>22.964042775468016</v>
      </c>
    </row>
    <row r="24" spans="2:5" ht="15">
      <c r="B24" s="34">
        <v>7</v>
      </c>
      <c r="C24" s="35" t="s">
        <v>24</v>
      </c>
      <c r="D24" s="56">
        <v>29.555988611909552</v>
      </c>
      <c r="E24" s="57">
        <v>30.708294869708112</v>
      </c>
    </row>
    <row r="25" spans="2:5" ht="15.75" thickBot="1">
      <c r="B25" s="105" t="s">
        <v>54</v>
      </c>
      <c r="C25" s="106"/>
      <c r="D25" s="58">
        <v>24.618140064848486</v>
      </c>
      <c r="E25" s="59">
        <v>25.482475455516195</v>
      </c>
    </row>
  </sheetData>
  <mergeCells count="22">
    <mergeCell ref="B13:C13"/>
    <mergeCell ref="B2:O2"/>
    <mergeCell ref="B3:B5"/>
    <mergeCell ref="C3:C5"/>
    <mergeCell ref="D3:D4"/>
    <mergeCell ref="E3:E4"/>
    <mergeCell ref="F3:F4"/>
    <mergeCell ref="G3:G4"/>
    <mergeCell ref="H3:H4"/>
    <mergeCell ref="I3:I4"/>
    <mergeCell ref="J3:J4"/>
    <mergeCell ref="K3:K4"/>
    <mergeCell ref="L3:L4"/>
    <mergeCell ref="M3:M4"/>
    <mergeCell ref="N3:N4"/>
    <mergeCell ref="O3:O4"/>
    <mergeCell ref="B14:O14"/>
    <mergeCell ref="B15:B17"/>
    <mergeCell ref="C15:C17"/>
    <mergeCell ref="D15:D16"/>
    <mergeCell ref="B25:C25"/>
    <mergeCell ref="E15:E16"/>
  </mergeCells>
  <phoneticPr fontId="0" type="noConversion"/>
  <printOptions horizontalCentered="1" verticalCentered="1"/>
  <pageMargins left="0" right="0" top="0" bottom="0" header="0" footer="0"/>
  <pageSetup paperSize="9" scale="57"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F16" sqref="F16"/>
    </sheetView>
  </sheetViews>
  <sheetFormatPr defaultRowHeight="12.75"/>
  <cols>
    <col min="2" max="2" width="5" customWidth="1"/>
    <col min="3" max="3" width="18.28515625" customWidth="1"/>
    <col min="4" max="4" width="13.5703125" customWidth="1"/>
    <col min="5" max="5" width="15" customWidth="1"/>
    <col min="6" max="6" width="14.140625" customWidth="1"/>
    <col min="7" max="7" width="13.7109375" customWidth="1"/>
    <col min="8" max="8" width="10.140625" customWidth="1"/>
    <col min="9" max="9" width="9.28515625" customWidth="1"/>
    <col min="10" max="10" width="10.85546875" customWidth="1"/>
    <col min="11" max="11" width="13" customWidth="1"/>
    <col min="12" max="12" width="15.140625" customWidth="1"/>
    <col min="13" max="13" width="15" customWidth="1"/>
  </cols>
  <sheetData>
    <row r="1" spans="2:15" ht="13.5" thickBot="1"/>
    <row r="2" spans="2:15" s="2" customFormat="1" ht="43.5" customHeight="1">
      <c r="B2" s="87" t="s">
        <v>247</v>
      </c>
      <c r="C2" s="88"/>
      <c r="D2" s="88"/>
      <c r="E2" s="88"/>
      <c r="F2" s="88"/>
      <c r="G2" s="88"/>
      <c r="H2" s="88"/>
      <c r="I2" s="88"/>
      <c r="J2" s="88"/>
      <c r="K2" s="88"/>
      <c r="L2" s="88"/>
      <c r="M2" s="89"/>
      <c r="N2" s="3"/>
      <c r="O2" s="3"/>
    </row>
    <row r="3" spans="2:15" ht="27" customHeight="1">
      <c r="B3" s="92" t="s">
        <v>58</v>
      </c>
      <c r="C3" s="86" t="s">
        <v>55</v>
      </c>
      <c r="D3" s="86" t="s">
        <v>28</v>
      </c>
      <c r="E3" s="86" t="s">
        <v>29</v>
      </c>
      <c r="F3" s="86" t="s">
        <v>30</v>
      </c>
      <c r="G3" s="86" t="s">
        <v>31</v>
      </c>
      <c r="H3" s="86" t="s">
        <v>200</v>
      </c>
      <c r="I3" s="86"/>
      <c r="J3" s="86"/>
      <c r="K3" s="86"/>
      <c r="L3" s="86" t="s">
        <v>32</v>
      </c>
      <c r="M3" s="96" t="s">
        <v>33</v>
      </c>
    </row>
    <row r="4" spans="2:15" ht="119.25" customHeight="1">
      <c r="B4" s="122"/>
      <c r="C4" s="121"/>
      <c r="D4" s="121"/>
      <c r="E4" s="121"/>
      <c r="F4" s="121"/>
      <c r="G4" s="86"/>
      <c r="H4" s="25" t="s">
        <v>175</v>
      </c>
      <c r="I4" s="25" t="s">
        <v>176</v>
      </c>
      <c r="J4" s="25" t="s">
        <v>22</v>
      </c>
      <c r="K4" s="25" t="s">
        <v>23</v>
      </c>
      <c r="L4" s="121"/>
      <c r="M4" s="123"/>
    </row>
    <row r="5" spans="2:15" ht="15.75">
      <c r="B5" s="30">
        <f>k_total_tec_0223!B5</f>
        <v>1</v>
      </c>
      <c r="C5" s="31" t="str">
        <f>k_total_tec_0223!C5</f>
        <v>METROPOLITAN LIFE</v>
      </c>
      <c r="D5" s="32">
        <v>1106902</v>
      </c>
      <c r="E5" s="62">
        <v>40</v>
      </c>
      <c r="F5" s="32">
        <v>24</v>
      </c>
      <c r="G5" s="32">
        <v>7</v>
      </c>
      <c r="H5" s="32">
        <v>311</v>
      </c>
      <c r="I5" s="32">
        <v>0</v>
      </c>
      <c r="J5" s="32">
        <v>0</v>
      </c>
      <c r="K5" s="32">
        <v>0</v>
      </c>
      <c r="L5" s="32">
        <v>1905</v>
      </c>
      <c r="M5" s="33">
        <f>D5-E5+F5+G5-H5+I5+L5+J5+K5</f>
        <v>1108487</v>
      </c>
      <c r="N5" s="60"/>
      <c r="O5" s="4"/>
    </row>
    <row r="6" spans="2:15" ht="15.75">
      <c r="B6" s="34">
        <f>k_total_tec_0223!B6</f>
        <v>2</v>
      </c>
      <c r="C6" s="31" t="str">
        <f>k_total_tec_0223!C6</f>
        <v>AZT VIITORUL TAU</v>
      </c>
      <c r="D6" s="32">
        <v>1667951</v>
      </c>
      <c r="E6" s="62">
        <v>50</v>
      </c>
      <c r="F6" s="32">
        <v>5</v>
      </c>
      <c r="G6" s="32">
        <v>8</v>
      </c>
      <c r="H6" s="32">
        <v>571</v>
      </c>
      <c r="I6" s="32">
        <v>0</v>
      </c>
      <c r="J6" s="32">
        <v>0</v>
      </c>
      <c r="K6" s="32">
        <v>2</v>
      </c>
      <c r="L6" s="32">
        <v>1905</v>
      </c>
      <c r="M6" s="33">
        <f t="shared" ref="M6:M11" si="0">D6-E6+F6+G6-H6+I6+L6+J6+K6</f>
        <v>1669250</v>
      </c>
      <c r="N6" s="60"/>
      <c r="O6" s="4"/>
    </row>
    <row r="7" spans="2:15" ht="15.75">
      <c r="B7" s="34">
        <f>k_total_tec_0223!B7</f>
        <v>3</v>
      </c>
      <c r="C7" s="35" t="str">
        <f>k_total_tec_0223!C7</f>
        <v>BCR</v>
      </c>
      <c r="D7" s="32">
        <v>752605</v>
      </c>
      <c r="E7" s="62">
        <v>24</v>
      </c>
      <c r="F7" s="32">
        <v>60</v>
      </c>
      <c r="G7" s="32">
        <v>29</v>
      </c>
      <c r="H7" s="32">
        <v>151</v>
      </c>
      <c r="I7" s="32">
        <v>0</v>
      </c>
      <c r="J7" s="32">
        <v>1</v>
      </c>
      <c r="K7" s="32">
        <v>2</v>
      </c>
      <c r="L7" s="32">
        <v>1905</v>
      </c>
      <c r="M7" s="33">
        <f t="shared" si="0"/>
        <v>754427</v>
      </c>
      <c r="N7" s="60"/>
      <c r="O7" s="4"/>
    </row>
    <row r="8" spans="2:15" ht="15.75">
      <c r="B8" s="34">
        <f>k_total_tec_0223!B8</f>
        <v>4</v>
      </c>
      <c r="C8" s="35" t="str">
        <f>k_total_tec_0223!C8</f>
        <v>BRD</v>
      </c>
      <c r="D8" s="32">
        <v>542044</v>
      </c>
      <c r="E8" s="62">
        <v>0</v>
      </c>
      <c r="F8" s="32">
        <v>1</v>
      </c>
      <c r="G8" s="32">
        <v>0</v>
      </c>
      <c r="H8" s="32">
        <v>54</v>
      </c>
      <c r="I8" s="32">
        <v>0</v>
      </c>
      <c r="J8" s="32">
        <v>0</v>
      </c>
      <c r="K8" s="32">
        <v>1</v>
      </c>
      <c r="L8" s="32">
        <v>1916</v>
      </c>
      <c r="M8" s="33">
        <f t="shared" si="0"/>
        <v>543908</v>
      </c>
      <c r="N8" s="60"/>
      <c r="O8" s="4"/>
    </row>
    <row r="9" spans="2:15" ht="15.75">
      <c r="B9" s="34">
        <f>k_total_tec_0223!B9</f>
        <v>5</v>
      </c>
      <c r="C9" s="35" t="str">
        <f>k_total_tec_0223!C9</f>
        <v>VITAL</v>
      </c>
      <c r="D9" s="32">
        <v>1015102</v>
      </c>
      <c r="E9" s="62">
        <v>41</v>
      </c>
      <c r="F9" s="32">
        <v>0</v>
      </c>
      <c r="G9" s="32">
        <v>4</v>
      </c>
      <c r="H9" s="32">
        <v>222</v>
      </c>
      <c r="I9" s="32">
        <v>0</v>
      </c>
      <c r="J9" s="32">
        <v>0</v>
      </c>
      <c r="K9" s="32">
        <v>1</v>
      </c>
      <c r="L9" s="32">
        <v>1905</v>
      </c>
      <c r="M9" s="33">
        <f t="shared" si="0"/>
        <v>1016749</v>
      </c>
      <c r="N9" s="60"/>
      <c r="O9" s="4"/>
    </row>
    <row r="10" spans="2:15" ht="15.75">
      <c r="B10" s="34">
        <f>k_total_tec_0223!B10</f>
        <v>6</v>
      </c>
      <c r="C10" s="35" t="str">
        <f>k_total_tec_0223!C10</f>
        <v>ARIPI</v>
      </c>
      <c r="D10" s="32">
        <v>851052</v>
      </c>
      <c r="E10" s="62">
        <v>24</v>
      </c>
      <c r="F10" s="32">
        <v>1</v>
      </c>
      <c r="G10" s="32">
        <v>0</v>
      </c>
      <c r="H10" s="32">
        <v>190</v>
      </c>
      <c r="I10" s="32">
        <v>0</v>
      </c>
      <c r="J10" s="32">
        <v>0</v>
      </c>
      <c r="K10" s="32">
        <v>1</v>
      </c>
      <c r="L10" s="32">
        <v>1905</v>
      </c>
      <c r="M10" s="33">
        <f t="shared" si="0"/>
        <v>852745</v>
      </c>
      <c r="N10" s="60"/>
      <c r="O10" s="4"/>
    </row>
    <row r="11" spans="2:15" ht="15.75">
      <c r="B11" s="34">
        <f>k_total_tec_0223!B11</f>
        <v>7</v>
      </c>
      <c r="C11" s="35" t="str">
        <f>k_total_tec_0223!C11</f>
        <v>NN</v>
      </c>
      <c r="D11" s="32">
        <v>2090741</v>
      </c>
      <c r="E11" s="62">
        <v>20</v>
      </c>
      <c r="F11" s="32">
        <v>108</v>
      </c>
      <c r="G11" s="32">
        <v>43</v>
      </c>
      <c r="H11" s="32">
        <v>770</v>
      </c>
      <c r="I11" s="32">
        <v>1</v>
      </c>
      <c r="J11" s="32">
        <v>1</v>
      </c>
      <c r="K11" s="32">
        <v>2</v>
      </c>
      <c r="L11" s="32">
        <v>1905</v>
      </c>
      <c r="M11" s="33">
        <f t="shared" si="0"/>
        <v>2092011</v>
      </c>
      <c r="N11" s="61"/>
      <c r="O11" s="4"/>
    </row>
    <row r="12" spans="2:15" ht="15.75" thickBot="1">
      <c r="B12" s="105" t="s">
        <v>54</v>
      </c>
      <c r="C12" s="106"/>
      <c r="D12" s="28">
        <f t="shared" ref="D12:M12" si="1">SUM(D5:D11)</f>
        <v>8026397</v>
      </c>
      <c r="E12" s="28">
        <f t="shared" si="1"/>
        <v>199</v>
      </c>
      <c r="F12" s="28">
        <f t="shared" si="1"/>
        <v>199</v>
      </c>
      <c r="G12" s="28">
        <f t="shared" si="1"/>
        <v>91</v>
      </c>
      <c r="H12" s="28">
        <f t="shared" si="1"/>
        <v>2269</v>
      </c>
      <c r="I12" s="28">
        <f t="shared" si="1"/>
        <v>1</v>
      </c>
      <c r="J12" s="28">
        <f t="shared" si="1"/>
        <v>2</v>
      </c>
      <c r="K12" s="28">
        <f t="shared" si="1"/>
        <v>9</v>
      </c>
      <c r="L12" s="28">
        <f t="shared" si="1"/>
        <v>13346</v>
      </c>
      <c r="M12" s="29">
        <f t="shared" si="1"/>
        <v>8037577</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B2:M2"/>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6"/>
  <sheetViews>
    <sheetView workbookViewId="0">
      <selection activeCell="K23" sqref="K23"/>
    </sheetView>
  </sheetViews>
  <sheetFormatPr defaultRowHeight="12.75"/>
  <cols>
    <col min="2" max="15" width="16.140625" customWidth="1"/>
  </cols>
  <sheetData>
    <row r="1" spans="2:13" ht="13.5" thickBot="1"/>
    <row r="2" spans="2:13" ht="25.5">
      <c r="B2" s="63" t="s">
        <v>21</v>
      </c>
      <c r="C2" s="64" t="s">
        <v>1</v>
      </c>
      <c r="D2" s="64" t="s">
        <v>203</v>
      </c>
      <c r="E2" s="64" t="s">
        <v>196</v>
      </c>
      <c r="F2" s="64" t="s">
        <v>48</v>
      </c>
      <c r="G2" s="64" t="s">
        <v>38</v>
      </c>
      <c r="H2" s="64" t="s">
        <v>18</v>
      </c>
      <c r="I2" s="64" t="s">
        <v>205</v>
      </c>
      <c r="J2" s="64" t="s">
        <v>56</v>
      </c>
      <c r="K2" s="64" t="s">
        <v>9</v>
      </c>
      <c r="L2" s="64" t="s">
        <v>50</v>
      </c>
      <c r="M2" s="53" t="s">
        <v>15</v>
      </c>
    </row>
    <row r="3" spans="2:13" ht="15.75" thickBot="1">
      <c r="B3" s="65">
        <v>7834131</v>
      </c>
      <c r="C3" s="66">
        <v>7845238</v>
      </c>
      <c r="D3" s="66">
        <v>7851858</v>
      </c>
      <c r="E3" s="66">
        <v>7862673</v>
      </c>
      <c r="F3" s="66">
        <v>7872374</v>
      </c>
      <c r="G3" s="66">
        <v>7882943</v>
      </c>
      <c r="H3" s="66">
        <v>7892684</v>
      </c>
      <c r="I3" s="66">
        <v>7905743</v>
      </c>
      <c r="J3" s="66">
        <v>7931111</v>
      </c>
      <c r="K3" s="66">
        <v>7944634</v>
      </c>
      <c r="L3" s="66">
        <v>7963175</v>
      </c>
      <c r="M3" s="67">
        <v>8012226</v>
      </c>
    </row>
    <row r="4" spans="2:13" ht="13.5" thickBot="1">
      <c r="B4" s="115"/>
      <c r="C4" s="116"/>
      <c r="D4" s="117"/>
      <c r="E4" s="117"/>
      <c r="F4" s="117"/>
      <c r="G4" s="117"/>
      <c r="H4" s="117"/>
      <c r="I4" s="117"/>
      <c r="J4" s="117"/>
      <c r="K4" s="117"/>
      <c r="L4" s="117"/>
      <c r="M4" s="118"/>
    </row>
    <row r="5" spans="2:13">
      <c r="B5" s="63" t="s">
        <v>193</v>
      </c>
      <c r="C5" s="68" t="s">
        <v>26</v>
      </c>
    </row>
    <row r="6" spans="2:13" ht="15.75" thickBot="1">
      <c r="B6" s="65">
        <v>8026397</v>
      </c>
      <c r="C6" s="67">
        <v>8037577</v>
      </c>
    </row>
  </sheetData>
  <mergeCells count="1">
    <mergeCell ref="B4:M4"/>
  </mergeCells>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O6"/>
  <sheetViews>
    <sheetView workbookViewId="0">
      <selection activeCell="J72" sqref="J72"/>
    </sheetView>
  </sheetViews>
  <sheetFormatPr defaultRowHeight="12.75"/>
  <cols>
    <col min="2" max="15" width="16.7109375" customWidth="1"/>
  </cols>
  <sheetData>
    <row r="1" spans="2:15" ht="13.5" thickBot="1"/>
    <row r="2" spans="2:15" ht="25.5">
      <c r="B2" s="63" t="s">
        <v>21</v>
      </c>
      <c r="C2" s="64" t="s">
        <v>1</v>
      </c>
      <c r="D2" s="64" t="s">
        <v>203</v>
      </c>
      <c r="E2" s="64" t="s">
        <v>196</v>
      </c>
      <c r="F2" s="64" t="s">
        <v>48</v>
      </c>
      <c r="G2" s="64" t="s">
        <v>38</v>
      </c>
      <c r="H2" s="64" t="s">
        <v>18</v>
      </c>
      <c r="I2" s="64" t="s">
        <v>205</v>
      </c>
      <c r="J2" s="64" t="s">
        <v>56</v>
      </c>
      <c r="K2" s="64" t="s">
        <v>9</v>
      </c>
      <c r="L2" s="64" t="s">
        <v>50</v>
      </c>
      <c r="M2" s="53" t="s">
        <v>15</v>
      </c>
    </row>
    <row r="3" spans="2:15" ht="15.75" thickBot="1">
      <c r="B3" s="65">
        <v>3751158</v>
      </c>
      <c r="C3" s="66">
        <v>3763200</v>
      </c>
      <c r="D3" s="66">
        <v>3770716</v>
      </c>
      <c r="E3" s="66">
        <v>3782573</v>
      </c>
      <c r="F3" s="66">
        <v>3793407</v>
      </c>
      <c r="G3" s="66">
        <v>3805018</v>
      </c>
      <c r="H3" s="66">
        <v>3815745</v>
      </c>
      <c r="I3" s="66">
        <v>3829947</v>
      </c>
      <c r="J3" s="66">
        <v>3856609</v>
      </c>
      <c r="K3" s="66">
        <v>3889893</v>
      </c>
      <c r="L3" s="66">
        <v>3909754</v>
      </c>
      <c r="M3" s="67">
        <v>3959984</v>
      </c>
      <c r="N3" s="4"/>
      <c r="O3" s="4"/>
    </row>
    <row r="4" spans="2:15" ht="13.5" thickBot="1">
      <c r="B4" s="115"/>
      <c r="C4" s="116"/>
      <c r="D4" s="117"/>
      <c r="E4" s="117"/>
      <c r="F4" s="117"/>
      <c r="G4" s="117"/>
      <c r="H4" s="117"/>
      <c r="I4" s="117"/>
      <c r="J4" s="117"/>
      <c r="K4" s="117"/>
      <c r="L4" s="117"/>
      <c r="M4" s="118"/>
    </row>
    <row r="5" spans="2:15">
      <c r="B5" s="63" t="s">
        <v>193</v>
      </c>
      <c r="C5" s="53" t="s">
        <v>26</v>
      </c>
    </row>
    <row r="6" spans="2:15" ht="15.75" thickBot="1">
      <c r="B6" s="65">
        <v>3976165</v>
      </c>
      <c r="C6" s="67">
        <v>3989511</v>
      </c>
    </row>
  </sheetData>
  <mergeCells count="1">
    <mergeCell ref="B4:M4"/>
  </mergeCells>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k_total_tec_0223</vt:lpstr>
      <vt:lpstr>regularizati_0223</vt:lpstr>
      <vt:lpstr>evolutie_rp_0223</vt:lpstr>
      <vt:lpstr>sume_euro_0223</vt:lpstr>
      <vt:lpstr>sume_euro_0223_graf</vt:lpstr>
      <vt:lpstr>evolutie_contrib_0223</vt:lpstr>
      <vt:lpstr>part_fonduri_0223</vt:lpstr>
      <vt:lpstr>evolutie_rp_0223_graf</vt:lpstr>
      <vt:lpstr>evolutie_aleatorii_0223_graf</vt:lpstr>
      <vt:lpstr>participanti_judete_0223</vt:lpstr>
      <vt:lpstr>participanti_jud_dom_0223</vt:lpstr>
      <vt:lpstr>conturi_goale_0223</vt:lpstr>
      <vt:lpstr>rp_sexe_0223</vt:lpstr>
      <vt:lpstr>Sheet1</vt:lpstr>
      <vt:lpstr>rp_varste_sexe_0223</vt:lpstr>
      <vt:lpstr>Sheet2</vt:lpstr>
      <vt:lpstr>k_total_tec_0223!Print_Area</vt:lpstr>
      <vt:lpstr>part_fonduri_0223!Print_Area</vt:lpstr>
      <vt:lpstr>participanti_judete_0223!Print_Area</vt:lpstr>
      <vt:lpstr>rp_sexe_0223!Print_Area</vt:lpstr>
      <vt:lpstr>rp_varste_sexe_0223!Print_Area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2023-04-24T14:00:04Z</cp:lastPrinted>
  <dcterms:created xsi:type="dcterms:W3CDTF">2008-08-08T07:39:32Z</dcterms:created>
  <dcterms:modified xsi:type="dcterms:W3CDTF">2023-04-24T14:09:51Z</dcterms:modified>
</cp:coreProperties>
</file>