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565" windowHeight="4470" tabRatio="948" firstSheet="1" activeTab="1"/>
  </bookViews>
  <sheets>
    <sheet name="pmedstatnd" sheetId="2" state="hidden" r:id="rId1"/>
    <sheet name="stat" sheetId="4" r:id="rId2"/>
    <sheet name="agric" sheetId="7" r:id="rId3"/>
    <sheet name="statagric" sheetId="10" r:id="rId4"/>
    <sheet name="stat_judete" sheetId="26" r:id="rId5"/>
    <sheet name="agr_judete" sheetId="27" r:id="rId6"/>
    <sheet name="grupare_stat" sheetId="20" r:id="rId7"/>
    <sheet name="grupare_agricultori" sheetId="23" r:id="rId8"/>
    <sheet name="grupare_TOTAL" sheetId="25" r:id="rId9"/>
    <sheet name="veterani" sheetId="12" r:id="rId10"/>
    <sheet name="date_indemnizatii_speciale" sheetId="28" r:id="rId11"/>
    <sheet name="someri" sheetId="13" state="hidden" r:id="rId12"/>
    <sheet name="date_pensii_serviciu" sheetId="30" r:id="rId13"/>
    <sheet name="pensie_sociala_judete" sheetId="29" r:id="rId14"/>
  </sheets>
  <externalReferences>
    <externalReference r:id="rId15"/>
  </externalReferences>
  <definedNames>
    <definedName name="_xlnm.Print_Area" localSheetId="5">agr_judete!$A$1:$E$58</definedName>
    <definedName name="_xlnm.Print_Area" localSheetId="2">agric!$A$1:$H$19</definedName>
    <definedName name="_xlnm.Print_Area" localSheetId="7">grupare_agricultori!$A$1:$G$34</definedName>
    <definedName name="_xlnm.Print_Area" localSheetId="6">grupare_stat!$A$1:$K$35</definedName>
    <definedName name="_xlnm.Print_Area" localSheetId="8">grupare_TOTAL!$A$1:$K$38</definedName>
    <definedName name="_xlnm.Print_Area" localSheetId="0">pmedstatnd!$A$1:$N$39</definedName>
    <definedName name="_xlnm.Print_Area" localSheetId="11">someri!$A$1:$F$24</definedName>
    <definedName name="_xlnm.Print_Area" localSheetId="1">stat!$B$1:$I$30</definedName>
    <definedName name="_xlnm.Print_Area" localSheetId="3">statagric!$A$1:$F$27</definedName>
    <definedName name="_xlnm.Print_Area" localSheetId="9">veterani!$A$1:$G$23</definedName>
    <definedName name="_xlnm.Print_Titles" localSheetId="13">pensie_sociala_judete!$A:$B</definedName>
  </definedNames>
  <calcPr calcId="124519"/>
</workbook>
</file>

<file path=xl/calcChain.xml><?xml version="1.0" encoding="utf-8"?>
<calcChain xmlns="http://schemas.openxmlformats.org/spreadsheetml/2006/main">
  <c r="N36" i="2"/>
  <c r="M36" s="1"/>
  <c r="L36" s="1"/>
  <c r="K36"/>
  <c r="J36"/>
  <c r="B36"/>
  <c r="E36" l="1"/>
  <c r="D36" s="1"/>
  <c r="N35"/>
  <c r="M35" s="1"/>
  <c r="L35" s="1"/>
  <c r="J35"/>
  <c r="B35" l="1"/>
  <c r="E35" s="1"/>
  <c r="D35" s="1"/>
  <c r="N34"/>
  <c r="M34" s="1"/>
  <c r="L34" s="1"/>
  <c r="K34"/>
  <c r="J34"/>
  <c r="B34"/>
  <c r="E34" s="1"/>
  <c r="D34" s="1"/>
  <c r="N33"/>
  <c r="M33" s="1"/>
  <c r="L33" s="1"/>
  <c r="K33"/>
  <c r="J33"/>
  <c r="B33"/>
  <c r="N32" s="1"/>
  <c r="M32"/>
  <c r="L32" s="1"/>
  <c r="K32"/>
  <c r="J32"/>
  <c r="B32"/>
  <c r="N31"/>
  <c r="M31" s="1"/>
  <c r="L31" s="1"/>
  <c r="K31"/>
  <c r="J31"/>
  <c r="B31"/>
  <c r="N30"/>
  <c r="M30" s="1"/>
  <c r="L30" s="1"/>
  <c r="K30" s="1"/>
  <c r="J30"/>
  <c r="E31" l="1"/>
  <c r="D31" s="1"/>
  <c r="E32"/>
  <c r="D32" s="1"/>
  <c r="E33"/>
  <c r="D33" s="1"/>
  <c r="B30"/>
  <c r="D30" s="1"/>
  <c r="M29"/>
  <c r="L29" s="1"/>
  <c r="K29" s="1"/>
  <c r="J29"/>
  <c r="B29"/>
  <c r="M28"/>
  <c r="L28" s="1"/>
  <c r="K28" s="1"/>
  <c r="J28"/>
  <c r="B28"/>
  <c r="M27" s="1"/>
  <c r="L27" s="1"/>
  <c r="K27"/>
  <c r="J27"/>
  <c r="B27"/>
  <c r="M26" s="1"/>
  <c r="L26" s="1"/>
  <c r="K26"/>
  <c r="J26"/>
  <c r="B26"/>
  <c r="M25" s="1"/>
  <c r="L25" s="1"/>
  <c r="K25"/>
  <c r="J25"/>
  <c r="B25"/>
  <c r="N24"/>
  <c r="M24"/>
  <c r="L24" s="1"/>
  <c r="K24"/>
  <c r="J24"/>
  <c r="F24"/>
  <c r="B24"/>
  <c r="N23" s="1"/>
  <c r="M23"/>
  <c r="L23" s="1"/>
  <c r="K23"/>
  <c r="J23"/>
  <c r="B23"/>
  <c r="E23" s="1"/>
  <c r="D23" s="1"/>
  <c r="M22"/>
  <c r="L22" s="1"/>
  <c r="K22"/>
  <c r="J22"/>
  <c r="B22"/>
  <c r="M21"/>
  <c r="L21"/>
  <c r="K21"/>
  <c r="J21"/>
  <c r="B21"/>
  <c r="M20"/>
  <c r="L20" s="1"/>
  <c r="K20"/>
  <c r="J20"/>
  <c r="B20"/>
  <c r="N19"/>
  <c r="M19" s="1"/>
  <c r="L19" s="1"/>
  <c r="K19"/>
  <c r="J19"/>
  <c r="F19"/>
  <c r="E24" l="1"/>
  <c r="D24" s="1"/>
  <c r="E30"/>
  <c r="D22"/>
  <c r="D20"/>
  <c r="D21"/>
  <c r="D25"/>
  <c r="D26"/>
  <c r="D27"/>
  <c r="D28"/>
  <c r="D29"/>
  <c r="B19"/>
  <c r="N18" s="1"/>
  <c r="M18" s="1"/>
  <c r="L18"/>
  <c r="K18" s="1"/>
  <c r="J18"/>
  <c r="B18"/>
  <c r="N17" s="1"/>
  <c r="M17"/>
  <c r="L17" s="1"/>
  <c r="K17"/>
  <c r="J17"/>
  <c r="N16"/>
  <c r="M16" s="1"/>
  <c r="L16" s="1"/>
  <c r="K16" s="1"/>
  <c r="J16"/>
  <c r="N15"/>
  <c r="M15" s="1"/>
  <c r="L15" s="1"/>
  <c r="J15"/>
  <c r="C15"/>
  <c r="E8"/>
  <c r="E19" l="1"/>
  <c r="D19" s="1"/>
  <c r="E18"/>
  <c r="D18" s="1"/>
  <c r="B17"/>
  <c r="B16" s="1"/>
  <c r="D17" l="1"/>
  <c r="E17"/>
  <c r="B15"/>
  <c r="D16"/>
  <c r="E16"/>
  <c r="D15" l="1"/>
  <c r="E15"/>
  <c r="K15"/>
  <c r="K35" l="1"/>
</calcChain>
</file>

<file path=xl/sharedStrings.xml><?xml version="1.0" encoding="utf-8"?>
<sst xmlns="http://schemas.openxmlformats.org/spreadsheetml/2006/main" count="633" uniqueCount="400">
  <si>
    <t xml:space="preserve"> </t>
  </si>
  <si>
    <t>C a t e g o r i a</t>
  </si>
  <si>
    <t xml:space="preserve">               - gradul I</t>
  </si>
  <si>
    <t xml:space="preserve">               - gradul II</t>
  </si>
  <si>
    <t xml:space="preserve">               - gradul III</t>
  </si>
  <si>
    <t>I  N  D  I  C  A  T  O  R  I  I</t>
  </si>
  <si>
    <t>Categoria de pensionari</t>
  </si>
  <si>
    <t xml:space="preserve"> %  col.3/col.4</t>
  </si>
  <si>
    <t xml:space="preserve">         - gradul   I</t>
  </si>
  <si>
    <t xml:space="preserve">         - gradul  II</t>
  </si>
  <si>
    <t xml:space="preserve"> Categoria de pensionari</t>
  </si>
  <si>
    <t>Categoria de beneficiar</t>
  </si>
  <si>
    <t>2. Invalizi gradul II</t>
  </si>
  <si>
    <t>3. Invalizi gradul III</t>
  </si>
  <si>
    <t>Total invalizi</t>
  </si>
  <si>
    <t xml:space="preserve">Categorie de beneficiari </t>
  </si>
  <si>
    <t xml:space="preserve">Numar zile platite </t>
  </si>
  <si>
    <t xml:space="preserve"> 1. Ajutor somaj</t>
  </si>
  <si>
    <t xml:space="preserve">      Someri cu vechime:</t>
  </si>
  <si>
    <t xml:space="preserve">          - pana la 5 ani</t>
  </si>
  <si>
    <t xml:space="preserve">          - intre  5 ani si 15 ani</t>
  </si>
  <si>
    <t xml:space="preserve">          - peste 15 ani</t>
  </si>
  <si>
    <t xml:space="preserve"> 2. Alocatie de sprijin</t>
  </si>
  <si>
    <t xml:space="preserve"> 3. Ajutor de integrare profesionala</t>
  </si>
  <si>
    <t xml:space="preserve"> 4. Asigurari de sanatate necuprinse in sume </t>
  </si>
  <si>
    <t>1.1.  Limita de varsta</t>
  </si>
  <si>
    <t>1.4. Invaliditate</t>
  </si>
  <si>
    <t>1.5. Urmasi</t>
  </si>
  <si>
    <t xml:space="preserve"> %  col.3/col.5</t>
  </si>
  <si>
    <t>1.4  Invaliditate</t>
  </si>
  <si>
    <t xml:space="preserve">  1.2  Invaliditate</t>
  </si>
  <si>
    <t>Puncte medii</t>
  </si>
  <si>
    <t xml:space="preserve">   Sume platite      (mii lei)</t>
  </si>
  <si>
    <t xml:space="preserve">  %    col.3/   col.4</t>
  </si>
  <si>
    <t xml:space="preserve"> %     col.3/   col.5</t>
  </si>
  <si>
    <t xml:space="preserve">         - gradul III</t>
  </si>
  <si>
    <t xml:space="preserve">         - fara vechime in agric.</t>
  </si>
  <si>
    <t xml:space="preserve">         - cu vechime in agric.</t>
  </si>
  <si>
    <t>Luna anterioara</t>
  </si>
  <si>
    <t>Luna curenta</t>
  </si>
  <si>
    <t>Pensia medie</t>
  </si>
  <si>
    <t>Numarul de pensionari de asigurari sociale de stat si pensia medie(*)</t>
  </si>
  <si>
    <t>-</t>
  </si>
  <si>
    <t>Evolutia pensiei medii (%) fata de:</t>
  </si>
  <si>
    <t>Pagina 10</t>
  </si>
  <si>
    <t>Numar pensionari luna curenta</t>
  </si>
  <si>
    <t xml:space="preserve">            - cu stagiu complet</t>
  </si>
  <si>
    <t>1.2 Pensia anticipata(*)</t>
  </si>
  <si>
    <t>1.3 Pensia anticip.partiala(*)</t>
  </si>
  <si>
    <t>-UZ INTERN-</t>
  </si>
  <si>
    <t xml:space="preserve">       DIRECTIA ANALIZE, SINTEZE  </t>
  </si>
  <si>
    <t xml:space="preserve">     DE  PENSII  SI  ALTE  DREPTURI  DIN  SFERA  PROTECTIEI  SOCIALE</t>
  </si>
  <si>
    <t>Numar pensionari 31 martie 2001</t>
  </si>
  <si>
    <t xml:space="preserve">Evolutie numar pensionari fata de 31 martie 2001 </t>
  </si>
  <si>
    <t>%</t>
  </si>
  <si>
    <t>luna  anteri-oara</t>
  </si>
  <si>
    <t xml:space="preserve"> Asigurari sociale, din care:</t>
  </si>
  <si>
    <t xml:space="preserve"> -cu stagiu complet, din care:</t>
  </si>
  <si>
    <t xml:space="preserve">       - fara vechime in agric.</t>
  </si>
  <si>
    <t xml:space="preserve">       - cu vechime in agric.</t>
  </si>
  <si>
    <t xml:space="preserve"> -fara stagiu complet, din care:</t>
  </si>
  <si>
    <t>1.  Asigurari sociale de stat</t>
  </si>
  <si>
    <t>2. Asig.sociale pt. agricultori</t>
  </si>
  <si>
    <t xml:space="preserve">   - cf. legii 3/1977</t>
  </si>
  <si>
    <t xml:space="preserve">   - cf. legii 19/2000, din care:</t>
  </si>
  <si>
    <t xml:space="preserve">    - cf. legii 3/1977</t>
  </si>
  <si>
    <t xml:space="preserve">    - cf. legii 19/2000, din care:</t>
  </si>
  <si>
    <t>SITUATIE STATISTICA SOMERI CONFORM LEGII 1/1991 (*)</t>
  </si>
  <si>
    <t xml:space="preserve">      din care  FEMEI</t>
  </si>
  <si>
    <t xml:space="preserve">              din care  FEMEI</t>
  </si>
  <si>
    <t xml:space="preserve">         din care  FEMEI</t>
  </si>
  <si>
    <t xml:space="preserve">           din care FEMEI</t>
  </si>
  <si>
    <t xml:space="preserve">        din care FEMEI</t>
  </si>
  <si>
    <t xml:space="preserve">    - gradul  I</t>
  </si>
  <si>
    <t xml:space="preserve">   - gradul  II</t>
  </si>
  <si>
    <t xml:space="preserve">    INFORMATIEI</t>
  </si>
  <si>
    <t xml:space="preserve">DIRECTIA TEHNOLOGIA  </t>
  </si>
  <si>
    <t>Pensia medie de baza(**) fara CASS decembrie 2000</t>
  </si>
  <si>
    <t>5=2+3+4</t>
  </si>
  <si>
    <t>6=5/1</t>
  </si>
  <si>
    <t>Numar fizic  *</t>
  </si>
  <si>
    <t xml:space="preserve">*  In aceasta situatie datele sunt referitoare la judetul Botosani                                                                                                                                                                  </t>
  </si>
  <si>
    <t>NOIEMBRIE 2004</t>
  </si>
  <si>
    <t>Pensia medie  decembrie 2004</t>
  </si>
  <si>
    <t>in luna  IULIE  2005</t>
  </si>
  <si>
    <t>Inflatia pe luna IULIE 2005 fata de DEC. 2000  (I.N.S.S.E.) :</t>
  </si>
  <si>
    <t>Inflatia pe luna IULIE 2005 fata de DEC. 2004  (I.N.S.S.E.) :</t>
  </si>
  <si>
    <t>- V a l o r I    n e d e n o m I n a t e -</t>
  </si>
  <si>
    <t>(*)    Incepand cu 01.01.2003, cf. O.U. nr. 147 din 31.10.2002 ,art.4, alin.3, pensia nu mai include contributia de asigurari sociale de sanatate (CASS)</t>
  </si>
  <si>
    <t>(**)  Include si pensia suplimentara</t>
  </si>
  <si>
    <t>2. I.O.V.R.</t>
  </si>
  <si>
    <t>1.6 Ajutor social</t>
  </si>
  <si>
    <t xml:space="preserve">                                                                                                                                                                                        </t>
  </si>
  <si>
    <t>1. TOTAL</t>
  </si>
  <si>
    <t xml:space="preserve">                             TOTAL SISTEM PENSII</t>
  </si>
  <si>
    <t xml:space="preserve">1.6 Ajutor social </t>
  </si>
  <si>
    <t>`</t>
  </si>
  <si>
    <t>1 .TOTAL , din care:</t>
  </si>
  <si>
    <t>Nivele de pensie</t>
  </si>
  <si>
    <t xml:space="preserve"> Din care:                                                                                                 Grad 1        Grad 2      Grad 3</t>
  </si>
  <si>
    <t>Ajutor social</t>
  </si>
  <si>
    <t>peste 5000</t>
  </si>
  <si>
    <t>TOTAL</t>
  </si>
  <si>
    <t>TOTAL SISTEM</t>
  </si>
  <si>
    <t xml:space="preserve">Grad 1        </t>
  </si>
  <si>
    <t xml:space="preserve">Grad 2       </t>
  </si>
  <si>
    <t>CNPP</t>
  </si>
  <si>
    <t>Valoarea pensiei conform deciziei             -lei-</t>
  </si>
  <si>
    <t>011</t>
  </si>
  <si>
    <t>ALBA</t>
  </si>
  <si>
    <t>021</t>
  </si>
  <si>
    <t>ARAD</t>
  </si>
  <si>
    <t>031</t>
  </si>
  <si>
    <t>041</t>
  </si>
  <si>
    <t>051</t>
  </si>
  <si>
    <t>BIHOR</t>
  </si>
  <si>
    <t>061</t>
  </si>
  <si>
    <t>071</t>
  </si>
  <si>
    <t>081</t>
  </si>
  <si>
    <t>091</t>
  </si>
  <si>
    <t>101</t>
  </si>
  <si>
    <t>111</t>
  </si>
  <si>
    <t>121</t>
  </si>
  <si>
    <t>CLUJ</t>
  </si>
  <si>
    <t>131</t>
  </si>
  <si>
    <t>141</t>
  </si>
  <si>
    <t>COVASNA</t>
  </si>
  <si>
    <t>151</t>
  </si>
  <si>
    <t>161</t>
  </si>
  <si>
    <t>DOLJ</t>
  </si>
  <si>
    <t>171</t>
  </si>
  <si>
    <t>181</t>
  </si>
  <si>
    <t>GORJ</t>
  </si>
  <si>
    <t>191</t>
  </si>
  <si>
    <t>HARGHITA</t>
  </si>
  <si>
    <t>201</t>
  </si>
  <si>
    <t>HUNEDOARA</t>
  </si>
  <si>
    <t>211</t>
  </si>
  <si>
    <t>221</t>
  </si>
  <si>
    <t>231</t>
  </si>
  <si>
    <t>GIURGIU</t>
  </si>
  <si>
    <t>241</t>
  </si>
  <si>
    <t>251</t>
  </si>
  <si>
    <t>261</t>
  </si>
  <si>
    <t>271</t>
  </si>
  <si>
    <t>281</t>
  </si>
  <si>
    <t>OLT</t>
  </si>
  <si>
    <t>291</t>
  </si>
  <si>
    <t>PRAHOVA</t>
  </si>
  <si>
    <t>301</t>
  </si>
  <si>
    <t>SATU MARE</t>
  </si>
  <si>
    <t>311</t>
  </si>
  <si>
    <t>321</t>
  </si>
  <si>
    <t>SIBIU</t>
  </si>
  <si>
    <t>331</t>
  </si>
  <si>
    <t>SUCEAVA</t>
  </si>
  <si>
    <t>341</t>
  </si>
  <si>
    <t>TELEORMAN</t>
  </si>
  <si>
    <t>351</t>
  </si>
  <si>
    <t>361</t>
  </si>
  <si>
    <t>TULCEA</t>
  </si>
  <si>
    <t>371</t>
  </si>
  <si>
    <t>VASLUI</t>
  </si>
  <si>
    <t>381</t>
  </si>
  <si>
    <t>391</t>
  </si>
  <si>
    <t>VRANCEA</t>
  </si>
  <si>
    <t>401</t>
  </si>
  <si>
    <t>411</t>
  </si>
  <si>
    <t>421</t>
  </si>
  <si>
    <t>431</t>
  </si>
  <si>
    <t>441</t>
  </si>
  <si>
    <t>451</t>
  </si>
  <si>
    <t>461</t>
  </si>
  <si>
    <t>471</t>
  </si>
  <si>
    <t>ILFOV</t>
  </si>
  <si>
    <t>TOTAL SECTOARE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</si>
  <si>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</si>
  <si>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</si>
  <si>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</si>
  <si>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</si>
  <si>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</si>
  <si>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</si>
  <si>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</si>
  <si>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</si>
  <si>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</si>
  <si>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Categoria</t>
  </si>
  <si>
    <t>.</t>
  </si>
  <si>
    <t>Nr. crt.</t>
  </si>
  <si>
    <t>Pensionari din sistemul public (Asig. Soc. de STAT)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</si>
  <si>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</si>
  <si>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</si>
  <si>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</si>
  <si>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</si>
  <si>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</si>
  <si>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</si>
  <si>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</si>
  <si>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</si>
  <si>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</si>
  <si>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</si>
  <si>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</si>
  <si>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</si>
  <si>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</si>
  <si>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</si>
  <si>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</si>
  <si>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</si>
  <si>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</si>
  <si>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</si>
  <si>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</si>
  <si>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</si>
  <si>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</si>
  <si>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</si>
  <si>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</si>
  <si>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</si>
  <si>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</si>
  <si>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</si>
  <si>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</si>
  <si>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</si>
  <si>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</si>
  <si>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</si>
  <si>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</si>
  <si>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</si>
  <si>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</si>
  <si>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</si>
  <si>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</si>
  <si>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</si>
  <si>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</si>
  <si>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</si>
  <si>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Legea nr. 83/2015 pentru completarea Legii nr. 223/2007 privind Statutul personalului aeronautic civil navigant profesionist din aviaţia civilă din România</t>
  </si>
  <si>
    <t>Legea nr. 130/2015 pentru completarea Legii nr. 567/2004 privind statutul personalului auxiliar de specialitate al instanţelor judecătoreşti şi al parchetelor</t>
  </si>
  <si>
    <t>Cotă suportată din Bugetul de Stat</t>
  </si>
  <si>
    <t>Cotă suportată din sistemul public</t>
  </si>
  <si>
    <t>Situație statistică privind BENEFICIARII DE LEGI SPECIALE (PENSII DE SERVICIU)</t>
  </si>
  <si>
    <t>Număr fizic beneficiari</t>
  </si>
  <si>
    <t>pina la 100</t>
  </si>
  <si>
    <t>101-200</t>
  </si>
  <si>
    <t>201-300</t>
  </si>
  <si>
    <t>301-400</t>
  </si>
  <si>
    <t>401-500</t>
  </si>
  <si>
    <t>501-600</t>
  </si>
  <si>
    <t>601-700</t>
  </si>
  <si>
    <t>701-872</t>
  </si>
  <si>
    <t>873-930</t>
  </si>
  <si>
    <t>931-1000</t>
  </si>
  <si>
    <t>1001-1050</t>
  </si>
  <si>
    <t>1051-1200</t>
  </si>
  <si>
    <t>1201-1250</t>
  </si>
  <si>
    <t>1251-1500</t>
  </si>
  <si>
    <t>1501-2000</t>
  </si>
  <si>
    <t>2001-3000</t>
  </si>
  <si>
    <t>3001-4000</t>
  </si>
  <si>
    <t>4001-5000</t>
  </si>
  <si>
    <t xml:space="preserve">1.1  Limită de vârstă </t>
  </si>
  <si>
    <t xml:space="preserve"> Limită vârstă</t>
  </si>
  <si>
    <t>Număr pensionari</t>
  </si>
  <si>
    <t xml:space="preserve">Număr  pensionari    </t>
  </si>
  <si>
    <t xml:space="preserve">Număr  pensionari   </t>
  </si>
  <si>
    <t>Operator de date cu caracter personal Număr  4104</t>
  </si>
  <si>
    <t>Număr  beneficiari</t>
  </si>
  <si>
    <t>1.5 Urmaşi</t>
  </si>
  <si>
    <t xml:space="preserve">  1.3 Urmaşi</t>
  </si>
  <si>
    <t>Urmaşi</t>
  </si>
  <si>
    <t>SERVICIUL PROIECTE, STUDII ŞI ANALIZE</t>
  </si>
  <si>
    <t xml:space="preserve">  1.1 Limită de vârstă</t>
  </si>
  <si>
    <t>INDICATORII DE PENSII DE ASIGURĂRI SOCIALE DE STAT</t>
  </si>
  <si>
    <t>TOTAL ASIGURĂRI SOCIALE DE STAT</t>
  </si>
  <si>
    <t xml:space="preserve">      de ASIGURĂRI sociale de STAT pe nivele de pensii conform deciziei</t>
  </si>
  <si>
    <t>1.2 Pensia anticipată</t>
  </si>
  <si>
    <t>1.3 Pensia anticipată parţială</t>
  </si>
  <si>
    <r>
      <t xml:space="preserve">SERVICIUL PROIECTE, STUDII </t>
    </r>
    <r>
      <rPr>
        <b/>
        <sz val="12"/>
        <rFont val="Arial Narrow"/>
        <family val="2"/>
      </rPr>
      <t>Ş</t>
    </r>
    <r>
      <rPr>
        <b/>
        <sz val="12"/>
        <rFont val="Trebuchet MS"/>
        <family val="2"/>
      </rPr>
      <t xml:space="preserve">I ANALIZE            </t>
    </r>
  </si>
  <si>
    <t>IAŞI</t>
  </si>
  <si>
    <t xml:space="preserve">SERVICIUL PROIECTE, STUDII ŞI ANALIZE            </t>
  </si>
  <si>
    <t xml:space="preserve">SERVICIUL PROIECTE, STUDII ŞI ANALIZE </t>
  </si>
  <si>
    <r>
      <t>JUDE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UL</t>
    </r>
  </si>
  <si>
    <t>JUDEŢUL</t>
  </si>
  <si>
    <r>
      <t>ARGE</t>
    </r>
    <r>
      <rPr>
        <b/>
        <sz val="11"/>
        <rFont val="Arial Narrow"/>
        <family val="2"/>
      </rPr>
      <t>Ş</t>
    </r>
  </si>
  <si>
    <r>
      <t>BAC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</si>
  <si>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BISTRI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</si>
  <si>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BOTO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ANI</t>
    </r>
  </si>
  <si>
    <r>
      <t>BRA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OV</t>
    </r>
  </si>
  <si>
    <r>
      <t>BR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ILA</t>
    </r>
  </si>
  <si>
    <r>
      <t>BUZ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</si>
  <si>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CARA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 xml:space="preserve"> SEVERIN</t>
    </r>
  </si>
  <si>
    <r>
      <t>CONSTAN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</si>
  <si>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D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MBOVITA</t>
    </r>
  </si>
  <si>
    <r>
      <t>GALA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</si>
  <si>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IALOMI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</si>
  <si>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IA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</si>
  <si>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MARAMURE</t>
    </r>
    <r>
      <rPr>
        <b/>
        <sz val="11"/>
        <rFont val="Arial Narrow"/>
        <family val="2"/>
      </rPr>
      <t>Ş</t>
    </r>
  </si>
  <si>
    <r>
      <t>MEHEDIN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</si>
  <si>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MURE</t>
    </r>
    <r>
      <rPr>
        <b/>
        <sz val="11"/>
        <rFont val="Arial Narrow"/>
        <family val="2"/>
      </rPr>
      <t>Ş</t>
    </r>
  </si>
  <si>
    <r>
      <t>NEAM</t>
    </r>
    <r>
      <rPr>
        <b/>
        <sz val="11"/>
        <rFont val="Arial Narrow"/>
        <family val="2"/>
      </rPr>
      <t>Ţ</t>
    </r>
  </si>
  <si>
    <r>
      <t>S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LAJ</t>
    </r>
  </si>
  <si>
    <r>
      <t>TIMI</t>
    </r>
    <r>
      <rPr>
        <b/>
        <sz val="11"/>
        <rFont val="Arial Narrow"/>
        <family val="2"/>
      </rPr>
      <t>Ş</t>
    </r>
  </si>
  <si>
    <r>
      <t>V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LCEA</t>
    </r>
  </si>
  <si>
    <r>
      <t>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</si>
  <si>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BUCURE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TI  1</t>
    </r>
  </si>
  <si>
    <t>BUCUREŞTI  2</t>
  </si>
  <si>
    <t>BUCUREŞTI  3</t>
  </si>
  <si>
    <t>BUCUREŞTI  4</t>
  </si>
  <si>
    <t>BUCUREŞTI  5</t>
  </si>
  <si>
    <t>BUCUREŞTI  6</t>
  </si>
  <si>
    <r>
      <t xml:space="preserve">TOTAL 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AR</t>
    </r>
    <r>
      <rPr>
        <b/>
        <sz val="11"/>
        <rFont val="Calibri"/>
        <family val="2"/>
      </rPr>
      <t>Ă</t>
    </r>
  </si>
  <si>
    <t>ARGEŞ</t>
  </si>
  <si>
    <t>BACĂU</t>
  </si>
  <si>
    <t>BISTRIŢA</t>
  </si>
  <si>
    <t>BOTOŞANI</t>
  </si>
  <si>
    <t>BRAŞOV</t>
  </si>
  <si>
    <t>BRĂILA</t>
  </si>
  <si>
    <t>BUZĂU</t>
  </si>
  <si>
    <t>CARAŞ SEVERIN</t>
  </si>
  <si>
    <t>CONSTANŢA</t>
  </si>
  <si>
    <t>DÂMBOVITA</t>
  </si>
  <si>
    <t>GALAŢI</t>
  </si>
  <si>
    <t>IALOMIŢA</t>
  </si>
  <si>
    <t>MARAMUREŞ</t>
  </si>
  <si>
    <t>MEHEDINŢI</t>
  </si>
  <si>
    <t>MUREŞ</t>
  </si>
  <si>
    <t>NEAMŢ</t>
  </si>
  <si>
    <t>SĂLAJ</t>
  </si>
  <si>
    <t>TIMIŞ</t>
  </si>
  <si>
    <t>VÂLCEA</t>
  </si>
  <si>
    <t>CĂLĂRAŞI</t>
  </si>
  <si>
    <t>BUCUREŞTI  1</t>
  </si>
  <si>
    <t>TOTAL ŢARĂ</t>
  </si>
  <si>
    <r>
      <t>Asigur</t>
    </r>
    <r>
      <rPr>
        <b/>
        <sz val="10"/>
        <rFont val="Arial Narrow"/>
        <family val="2"/>
      </rPr>
      <t>ă</t>
    </r>
    <r>
      <rPr>
        <b/>
        <sz val="10"/>
        <rFont val="Trebuchet MS"/>
        <family val="2"/>
      </rPr>
      <t>ri soc. Total</t>
    </r>
  </si>
  <si>
    <t>Asigurări soc. Total</t>
  </si>
  <si>
    <r>
      <t>Precizare</t>
    </r>
    <r>
      <rPr>
        <sz val="11"/>
        <rFont val="Trebuchet MS"/>
        <family val="2"/>
      </rPr>
      <t>: Beneficiarii sistemului public de pensii, ale căror venituri din pensii și indemnizații, cumulate, se situează sub valoarea de</t>
    </r>
    <r>
      <rPr>
        <b/>
        <sz val="11"/>
        <rFont val="Trebuchet MS"/>
        <family val="2"/>
      </rPr>
      <t xml:space="preserve"> 400 de lei</t>
    </r>
    <r>
      <rPr>
        <sz val="11"/>
        <rFont val="Trebuchet MS"/>
        <family val="2"/>
      </rPr>
      <t xml:space="preserve">, încasează  lunar această valoare, denumită </t>
    </r>
    <r>
      <rPr>
        <b/>
        <sz val="11"/>
        <rFont val="Trebuchet MS"/>
        <family val="2"/>
      </rPr>
      <t>"Indemnizația socială pentru pensionari"</t>
    </r>
    <r>
      <rPr>
        <sz val="11"/>
        <rFont val="Trebuchet MS"/>
        <family val="2"/>
      </rPr>
      <t xml:space="preserve">, conform prevederilor Legii nr. 196/2009 și ale Legii nr. 118/2010.        </t>
    </r>
  </si>
  <si>
    <t xml:space="preserve">          Gruparea  numărului pensionarilor </t>
  </si>
  <si>
    <t xml:space="preserve">          Gruparea  numărului pensionarilor pe nivele de pensii conform deciziei</t>
  </si>
  <si>
    <r>
      <t>Invalizi, veterani si v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duve de 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zboi            - total-</t>
    </r>
  </si>
  <si>
    <t>5.Veterani de război</t>
  </si>
  <si>
    <r>
      <t>1. Mari mutila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 xml:space="preserve">i </t>
    </r>
    <r>
      <rPr>
        <b/>
        <sz val="11"/>
        <color theme="1"/>
        <rFont val="Arial Narrow"/>
        <family val="2"/>
      </rPr>
      <t>ş</t>
    </r>
    <r>
      <rPr>
        <b/>
        <sz val="11"/>
        <color theme="1"/>
        <rFont val="Trebuchet MS"/>
        <family val="2"/>
      </rPr>
      <t>i invalizi gradul I</t>
    </r>
  </si>
  <si>
    <t>4. Văduve de război</t>
  </si>
  <si>
    <t>7. Văduve de veterani de război</t>
  </si>
  <si>
    <t xml:space="preserve">5. Beneficiari de indemnizaţii cf. legii 341/2004 - recunoştinţei faţă de eroii-martiri şi luptătorii care au contribuit la victoria Revoluţiei române din decembrie 1989 </t>
  </si>
  <si>
    <t xml:space="preserve">3 Beneficiari de indemnizaţii cf. legii 189/2000 - privind aprobarea Ordonanţei Guvernului nr.105/1999 pentru modificarea şi completarea Decretului-lege nr.118/1990 privind acordarea unor drepturi persoanelor persecutate din motive politice de dictatură instaurată cu începere de la 6 DECEMBRIE 1945, precum şi celor deportate în străinătate ori constituite în prizonieri, republicat, cu modificările ulterioare </t>
  </si>
  <si>
    <r>
      <t>4. Beneficiari de indemnizaţii cf. legii 309/2002 - privind recunoa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terea 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i acordarea unor drepturi persoanelor care au efectuat stagiul militar </t>
    </r>
    <r>
      <rPr>
        <b/>
        <sz val="11"/>
        <color indexed="12"/>
        <rFont val="Calibri"/>
        <family val="2"/>
      </rPr>
      <t>î</t>
    </r>
    <r>
      <rPr>
        <b/>
        <sz val="11"/>
        <color indexed="12"/>
        <rFont val="Trebuchet MS"/>
        <family val="2"/>
      </rPr>
      <t>n cadrul Direc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 xml:space="preserve">iei Generale a Serviciului Muncii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>n perioada 1950-1961</t>
    </r>
  </si>
  <si>
    <r>
      <t>6. Arti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>ti cf. legii 109/2005</t>
    </r>
  </si>
  <si>
    <r>
      <t>7. Uniuni de crea</t>
    </r>
    <r>
      <rPr>
        <b/>
        <sz val="11"/>
        <color indexed="12"/>
        <rFont val="Arial Narrow"/>
        <family val="2"/>
      </rPr>
      <t>ţi</t>
    </r>
    <r>
      <rPr>
        <b/>
        <sz val="11"/>
        <color indexed="12"/>
        <rFont val="Trebuchet MS"/>
        <family val="2"/>
      </rPr>
      <t>i cf. legii 8/2006</t>
    </r>
  </si>
  <si>
    <r>
      <t>8. Beneficiari cf Legii 578/2004 - So</t>
    </r>
    <r>
      <rPr>
        <b/>
        <sz val="11"/>
        <color indexed="12"/>
        <rFont val="Arial Narrow"/>
        <family val="2"/>
      </rPr>
      <t xml:space="preserve">ţ </t>
    </r>
    <r>
      <rPr>
        <b/>
        <sz val="11"/>
        <color indexed="12"/>
        <rFont val="Trebuchet MS"/>
        <family val="2"/>
      </rPr>
      <t>Supravie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>uitor</t>
    </r>
  </si>
  <si>
    <t>Total ŢARĂ</t>
  </si>
  <si>
    <r>
      <t>Valoare medie suportat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 xml:space="preserve"> de la BS</t>
    </r>
  </si>
  <si>
    <t>Valoarea pensiei conform deciziei                      -lei-</t>
  </si>
  <si>
    <t>Pensia medie  luna curentă                -lei-</t>
  </si>
  <si>
    <t>Pensia medie luna anterioară           - lei-</t>
  </si>
  <si>
    <t xml:space="preserve">Pensia  medie luna crt. an anterior           -lei-     </t>
  </si>
  <si>
    <r>
      <t xml:space="preserve"> - cu perioade lucrate în agricultur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>, din care:</t>
    </r>
  </si>
  <si>
    <t xml:space="preserve"> - numai perioade în agricultură</t>
  </si>
  <si>
    <t xml:space="preserve">Valoarea pensiei conform deciziei                         -lei-                </t>
  </si>
  <si>
    <t>Pensia medie luna curentă          -lei-</t>
  </si>
  <si>
    <t>Pensia medie luna anterioară        -lei-</t>
  </si>
  <si>
    <t>Pensia medie luna curentă   an anterior          -lei-</t>
  </si>
  <si>
    <t xml:space="preserve">  - cu perioade lucrate în agricultură, din care:</t>
  </si>
  <si>
    <t xml:space="preserve">  - numai perioade în agricultură</t>
  </si>
  <si>
    <t>1. TOTAL SISTEM, din care:</t>
  </si>
  <si>
    <t>Valoarea pensiei conform deciziei                   -lei-</t>
  </si>
  <si>
    <t>Pensia medie luna anterioară      -lei-</t>
  </si>
  <si>
    <t>Operator de date cu caracter personal număr  4104</t>
  </si>
  <si>
    <t>PENSIA MEDIE          -lei-</t>
  </si>
  <si>
    <t>Număr fizic pensionari</t>
  </si>
  <si>
    <t>Cod județ</t>
  </si>
  <si>
    <t>Pensie anticipată</t>
  </si>
  <si>
    <t xml:space="preserve">Pensie anticipată parţială </t>
  </si>
  <si>
    <t>Invaliditate Total</t>
  </si>
  <si>
    <t>Din care:</t>
  </si>
  <si>
    <t xml:space="preserve"> INDICATORII PRIVIND INDEMNIZAȚIILE ȘI SPORURILE CONFORM LEGII NR. 49/1991 ȘI  LEGII NR. 44/1994</t>
  </si>
  <si>
    <t>Număr fizic</t>
  </si>
  <si>
    <r>
      <t>Valoare indemniza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>ie lunar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 xml:space="preserve">                  -lei-</t>
    </r>
  </si>
  <si>
    <t>Valoare spor lunar                      -lei-</t>
  </si>
  <si>
    <t>Valoare           rentă lunară                  -lei-</t>
  </si>
  <si>
    <t>Total drepturi       lunare                   -lei-</t>
  </si>
  <si>
    <t>Valoarea  medie lunară         -lei-</t>
  </si>
  <si>
    <t>6. Accidentati în afară serv.ordonat</t>
  </si>
  <si>
    <t>BENEFICIARI DE LEGI ȘI INDEMNIZAŢII SPECIALE</t>
  </si>
  <si>
    <t>1. Beneficiari cf. legii 49/1991 și legii 44/1994 - privind veteranii de război, precum şi unele drepturi ale invalizilor şi văduvelor de război</t>
  </si>
  <si>
    <r>
      <t>2 Beneficiari de indemnizaţii cf. D.L. 118/1990 - privind acordarea unor drepturi persoanelor persecutate din motive politice de dictatură instaurat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 cu începere de la 6 DECEMBRIE 1945, precum şi celor deportate în str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>in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tate ori constituite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 xml:space="preserve">n prizonieri </t>
    </r>
  </si>
  <si>
    <t>Indemnizaţie medie                                     - lei-</t>
  </si>
  <si>
    <t>DÂMBOVIȚA</t>
  </si>
  <si>
    <t>Operator de date cu caracter personal număr 4104</t>
  </si>
  <si>
    <t xml:space="preserve"> INDICATORII DE PENSII - AGRICULTORI</t>
  </si>
  <si>
    <r>
      <t>( beneficiari proveni</t>
    </r>
    <r>
      <rPr>
        <b/>
        <sz val="12"/>
        <rFont val="Arial Narrow"/>
        <family val="2"/>
      </rPr>
      <t>ţ</t>
    </r>
    <r>
      <rPr>
        <b/>
        <sz val="12"/>
        <rFont val="Trebuchet MS"/>
        <family val="2"/>
      </rPr>
      <t>i din fostul sistem de pensii al agricultorilor )</t>
    </r>
  </si>
  <si>
    <t xml:space="preserve">                  TOTAL AGRICULTORI ( beneficiari proveniţi din fostul sistem de pensii al agricultorilor )</t>
  </si>
  <si>
    <t>Pensionari agricultori  (beneficiari proveniţi din fostul sistem de pensii al agricultorilor )</t>
  </si>
  <si>
    <t>PENSIA MEDIE                                - RON-</t>
  </si>
  <si>
    <t>Legea nr. 216/2015 privind acordarea pensiei de serviciu membrilor Corpului diplomatic şi consular al României</t>
  </si>
  <si>
    <t>LEGE 215 /2015  pentru modificarea şi completarea Legii nr. 7/2006 privind statutul funcţionarului public parlamentar</t>
  </si>
  <si>
    <t>Lege 303/2004 -privind statutul procurorilor și judecătorilor</t>
  </si>
  <si>
    <t>Notă: Situația include și beneficiari de pensii de serviciu cu drepturi repuse în plată în urma unor hotărâri judecătorești</t>
  </si>
  <si>
    <t xml:space="preserve"> Existent la finele lunii  IULIE 2016                                                                                                                                </t>
  </si>
  <si>
    <t xml:space="preserve">       Existent la finele lunii  IULIE 2016                                                                                                                                   </t>
  </si>
  <si>
    <t xml:space="preserve">       Existent la finele lunii  IULIE 2016</t>
  </si>
  <si>
    <t xml:space="preserve">  IULIE 2016</t>
  </si>
  <si>
    <t xml:space="preserve"> IULIE 2016                                                                                                                                   </t>
  </si>
  <si>
    <t xml:space="preserve"> IULIE 2016     </t>
  </si>
  <si>
    <t xml:space="preserve">    Existent la finele lunii  IULIE 2016                                                                                                                                                           </t>
  </si>
  <si>
    <t>Existent în plată la finele lunii  IULIE  2016</t>
  </si>
  <si>
    <t>Număr de beneficiari ai indemnizaţiei sociale pentru pensionari - IULIE 2016</t>
  </si>
  <si>
    <t xml:space="preserve">   ( beneficiari proveniţi din fostul sistem de pensii al agricultorilor ) pe nivele de pensii conform deciziei</t>
  </si>
  <si>
    <t xml:space="preserve">          Gruparea  numărului pensionarilor  AGRICULTORI</t>
  </si>
  <si>
    <t>Pensiile de serviciu pentru beneficiari ai Curții de Conturi: Legea 7/2016 si  Decizia CCR 297/2012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</si>
</sst>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"/>
  </numFmts>
  <fonts count="84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MS Sans Serif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.5"/>
      <name val="MS Sans Serif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7"/>
      <name val="MS Sans Serif"/>
      <family val="2"/>
    </font>
    <font>
      <b/>
      <sz val="8.5"/>
      <name val="MS Sans Serif"/>
      <family val="2"/>
    </font>
    <font>
      <b/>
      <sz val="9"/>
      <name val="MS Sans Serif"/>
      <family val="2"/>
    </font>
    <font>
      <b/>
      <sz val="8"/>
      <name val="Times New Roman"/>
      <family val="1"/>
    </font>
    <font>
      <b/>
      <sz val="8"/>
      <name val="MS Sans Serif"/>
      <family val="2"/>
    </font>
    <font>
      <sz val="8"/>
      <name val="Arial"/>
      <family val="2"/>
    </font>
    <font>
      <b/>
      <sz val="10.5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7.5"/>
      <name val="MS Sans Serif"/>
      <family val="2"/>
    </font>
    <font>
      <sz val="13"/>
      <name val="MS Sans Serif"/>
      <family val="2"/>
    </font>
    <font>
      <sz val="13"/>
      <name val="Times New Roman"/>
      <family val="1"/>
    </font>
    <font>
      <sz val="12"/>
      <name val="MS Sans Serif"/>
      <family val="2"/>
    </font>
    <font>
      <sz val="12"/>
      <name val="Arial"/>
      <family val="2"/>
    </font>
    <font>
      <b/>
      <sz val="7.5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sz val="9"/>
      <name val="MS Sans Serif"/>
      <family val="2"/>
    </font>
    <font>
      <sz val="10"/>
      <color theme="1"/>
      <name val="MS Sans Serif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15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 Narrow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Arial Narrow"/>
      <family val="2"/>
    </font>
    <font>
      <b/>
      <u/>
      <sz val="11"/>
      <name val="Trebuchet MS"/>
      <family val="2"/>
    </font>
    <font>
      <b/>
      <sz val="11"/>
      <color theme="1"/>
      <name val="Arial Narrow"/>
      <family val="2"/>
    </font>
    <font>
      <b/>
      <sz val="12"/>
      <color indexed="12"/>
      <name val="Trebuchet MS"/>
      <family val="2"/>
    </font>
    <font>
      <b/>
      <sz val="11"/>
      <color indexed="12"/>
      <name val="Trebuchet MS"/>
      <family val="2"/>
    </font>
    <font>
      <b/>
      <sz val="11"/>
      <color indexed="12"/>
      <name val="Arial Narrow"/>
      <family val="2"/>
    </font>
    <font>
      <b/>
      <sz val="11"/>
      <color indexed="12"/>
      <name val="Times New Roman"/>
      <family val="1"/>
    </font>
    <font>
      <b/>
      <sz val="11"/>
      <color indexed="12"/>
      <name val="Calibri"/>
      <family val="2"/>
    </font>
    <font>
      <b/>
      <i/>
      <sz val="11"/>
      <name val="Trebuchet MS"/>
      <family val="2"/>
    </font>
    <font>
      <sz val="9"/>
      <name val="Times New Roman"/>
      <family val="1"/>
    </font>
    <font>
      <b/>
      <sz val="9"/>
      <name val="Trebuchet MS"/>
      <family val="2"/>
    </font>
    <font>
      <sz val="10"/>
      <color theme="1"/>
      <name val="Trebuchet MS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2"/>
      <color indexed="16"/>
      <name val="Times New Roman"/>
      <family val="1"/>
    </font>
    <font>
      <sz val="15"/>
      <color indexed="16"/>
      <name val="Arial"/>
      <family val="2"/>
    </font>
    <font>
      <b/>
      <sz val="16"/>
      <color indexed="16"/>
      <name val="Times New Roman"/>
      <family val="1"/>
    </font>
    <font>
      <b/>
      <sz val="13"/>
      <color indexed="16"/>
      <name val="Times New Roman"/>
      <family val="1"/>
    </font>
    <font>
      <b/>
      <i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6" fillId="0" borderId="0"/>
    <xf numFmtId="0" fontId="2" fillId="0" borderId="0"/>
    <xf numFmtId="0" fontId="30" fillId="0" borderId="0"/>
    <xf numFmtId="0" fontId="30" fillId="0" borderId="0"/>
    <xf numFmtId="0" fontId="26" fillId="0" borderId="0"/>
    <xf numFmtId="0" fontId="44" fillId="0" borderId="0"/>
    <xf numFmtId="0" fontId="26" fillId="0" borderId="0"/>
    <xf numFmtId="0" fontId="46" fillId="0" borderId="0"/>
    <xf numFmtId="0" fontId="49" fillId="0" borderId="0"/>
    <xf numFmtId="0" fontId="2" fillId="0" borderId="0"/>
    <xf numFmtId="0" fontId="46" fillId="0" borderId="0"/>
  </cellStyleXfs>
  <cellXfs count="578">
    <xf numFmtId="0" fontId="0" fillId="0" borderId="0" xfId="0"/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3" fontId="0" fillId="0" borderId="0" xfId="0" applyNumberFormat="1"/>
    <xf numFmtId="49" fontId="8" fillId="0" borderId="0" xfId="0" applyNumberFormat="1" applyFont="1" applyAlignment="1">
      <alignment horizontal="centerContinuous" vertical="center"/>
    </xf>
    <xf numFmtId="0" fontId="2" fillId="0" borderId="0" xfId="2"/>
    <xf numFmtId="0" fontId="16" fillId="0" borderId="0" xfId="2" applyFont="1"/>
    <xf numFmtId="0" fontId="17" fillId="0" borderId="0" xfId="2" applyFont="1" applyBorder="1" applyAlignment="1">
      <alignment horizontal="centerContinuous" vertical="center"/>
    </xf>
    <xf numFmtId="0" fontId="16" fillId="0" borderId="0" xfId="2" quotePrefix="1" applyFont="1" applyAlignment="1">
      <alignment horizontal="center"/>
    </xf>
    <xf numFmtId="2" fontId="2" fillId="0" borderId="0" xfId="2" applyNumberFormat="1" applyAlignment="1">
      <alignment horizontal="center" vertical="center" wrapText="1"/>
    </xf>
    <xf numFmtId="0" fontId="3" fillId="0" borderId="0" xfId="2" quotePrefix="1" applyFont="1" applyBorder="1" applyAlignment="1">
      <alignment horizontal="centerContinuous"/>
    </xf>
    <xf numFmtId="0" fontId="17" fillId="0" borderId="0" xfId="2" applyFont="1" applyAlignment="1">
      <alignment horizontal="centerContinuous" vertical="center"/>
    </xf>
    <xf numFmtId="0" fontId="20" fillId="0" borderId="0" xfId="2" applyFont="1" applyAlignment="1"/>
    <xf numFmtId="0" fontId="18" fillId="0" borderId="0" xfId="2" applyFont="1"/>
    <xf numFmtId="0" fontId="17" fillId="0" borderId="0" xfId="2" quotePrefix="1" applyFont="1" applyBorder="1" applyAlignment="1">
      <alignment horizontal="centerContinuous"/>
    </xf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Border="1" applyAlignment="1"/>
    <xf numFmtId="0" fontId="10" fillId="0" borderId="0" xfId="0" applyFont="1"/>
    <xf numFmtId="0" fontId="0" fillId="0" borderId="1" xfId="0" applyBorder="1" applyAlignment="1">
      <alignment horizontal="left" vertical="center" wrapText="1"/>
    </xf>
    <xf numFmtId="0" fontId="15" fillId="2" borderId="0" xfId="2" applyFont="1" applyFill="1" applyBorder="1"/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" fontId="11" fillId="0" borderId="4" xfId="2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165" fontId="16" fillId="0" borderId="0" xfId="2" applyNumberFormat="1" applyFont="1" applyBorder="1" applyAlignment="1">
      <alignment horizontal="right" vertical="center" wrapText="1"/>
    </xf>
    <xf numFmtId="165" fontId="16" fillId="0" borderId="1" xfId="2" applyNumberFormat="1" applyFont="1" applyBorder="1" applyAlignment="1">
      <alignment horizontal="right" vertical="center" wrapText="1"/>
    </xf>
    <xf numFmtId="3" fontId="28" fillId="3" borderId="4" xfId="2" applyNumberFormat="1" applyFont="1" applyFill="1" applyBorder="1"/>
    <xf numFmtId="3" fontId="28" fillId="4" borderId="4" xfId="2" applyNumberFormat="1" applyFont="1" applyFill="1" applyBorder="1"/>
    <xf numFmtId="3" fontId="28" fillId="0" borderId="7" xfId="2" applyNumberFormat="1" applyFont="1" applyBorder="1"/>
    <xf numFmtId="3" fontId="28" fillId="0" borderId="8" xfId="2" applyNumberFormat="1" applyFont="1" applyBorder="1"/>
    <xf numFmtId="3" fontId="28" fillId="0" borderId="9" xfId="2" applyNumberFormat="1" applyFont="1" applyBorder="1"/>
    <xf numFmtId="3" fontId="28" fillId="5" borderId="4" xfId="2" applyNumberFormat="1" applyFont="1" applyFill="1" applyBorder="1"/>
    <xf numFmtId="3" fontId="28" fillId="0" borderId="10" xfId="2" applyNumberFormat="1" applyFont="1" applyFill="1" applyBorder="1"/>
    <xf numFmtId="4" fontId="28" fillId="3" borderId="4" xfId="2" applyNumberFormat="1" applyFont="1" applyFill="1" applyBorder="1"/>
    <xf numFmtId="3" fontId="28" fillId="3" borderId="4" xfId="2" applyNumberFormat="1" applyFont="1" applyFill="1" applyBorder="1" applyAlignment="1">
      <alignment horizontal="right"/>
    </xf>
    <xf numFmtId="164" fontId="28" fillId="3" borderId="4" xfId="2" applyNumberFormat="1" applyFont="1" applyFill="1" applyBorder="1"/>
    <xf numFmtId="2" fontId="28" fillId="3" borderId="4" xfId="2" applyNumberFormat="1" applyFont="1" applyFill="1" applyBorder="1" applyAlignment="1">
      <alignment horizontal="right"/>
    </xf>
    <xf numFmtId="4" fontId="28" fillId="4" borderId="4" xfId="2" applyNumberFormat="1" applyFont="1" applyFill="1" applyBorder="1"/>
    <xf numFmtId="3" fontId="28" fillId="4" borderId="4" xfId="2" applyNumberFormat="1" applyFont="1" applyFill="1" applyBorder="1" applyAlignment="1">
      <alignment horizontal="right"/>
    </xf>
    <xf numFmtId="164" fontId="28" fillId="4" borderId="4" xfId="2" applyNumberFormat="1" applyFont="1" applyFill="1" applyBorder="1"/>
    <xf numFmtId="2" fontId="28" fillId="4" borderId="4" xfId="2" applyNumberFormat="1" applyFont="1" applyFill="1" applyBorder="1" applyAlignment="1">
      <alignment horizontal="right"/>
    </xf>
    <xf numFmtId="4" fontId="28" fillId="4" borderId="11" xfId="2" applyNumberFormat="1" applyFont="1" applyFill="1" applyBorder="1"/>
    <xf numFmtId="3" fontId="28" fillId="0" borderId="8" xfId="2" applyNumberFormat="1" applyFont="1" applyBorder="1" applyAlignment="1">
      <alignment horizontal="right"/>
    </xf>
    <xf numFmtId="164" fontId="28" fillId="0" borderId="8" xfId="2" applyNumberFormat="1" applyFont="1" applyBorder="1"/>
    <xf numFmtId="2" fontId="28" fillId="0" borderId="8" xfId="2" applyNumberFormat="1" applyFont="1" applyBorder="1" applyAlignment="1">
      <alignment horizontal="right"/>
    </xf>
    <xf numFmtId="4" fontId="28" fillId="0" borderId="8" xfId="2" applyNumberFormat="1" applyFont="1" applyBorder="1"/>
    <xf numFmtId="4" fontId="28" fillId="0" borderId="12" xfId="2" applyNumberFormat="1" applyFont="1" applyBorder="1"/>
    <xf numFmtId="3" fontId="28" fillId="0" borderId="8" xfId="2" quotePrefix="1" applyNumberFormat="1" applyFont="1" applyBorder="1" applyAlignment="1">
      <alignment horizontal="center"/>
    </xf>
    <xf numFmtId="49" fontId="28" fillId="0" borderId="8" xfId="2" applyNumberFormat="1" applyFont="1" applyBorder="1" applyAlignment="1">
      <alignment horizontal="center" vertical="center"/>
    </xf>
    <xf numFmtId="49" fontId="28" fillId="0" borderId="12" xfId="2" applyNumberFormat="1" applyFont="1" applyBorder="1" applyAlignment="1">
      <alignment horizontal="center" vertical="center"/>
    </xf>
    <xf numFmtId="4" fontId="28" fillId="0" borderId="8" xfId="2" applyNumberFormat="1" applyFont="1" applyFill="1" applyBorder="1"/>
    <xf numFmtId="164" fontId="28" fillId="0" borderId="8" xfId="2" applyNumberFormat="1" applyFont="1" applyBorder="1" applyAlignment="1">
      <alignment horizontal="right"/>
    </xf>
    <xf numFmtId="3" fontId="28" fillId="0" borderId="13" xfId="2" applyNumberFormat="1" applyFont="1" applyBorder="1"/>
    <xf numFmtId="3" fontId="28" fillId="0" borderId="9" xfId="2" applyNumberFormat="1" applyFont="1" applyBorder="1" applyAlignment="1">
      <alignment horizontal="right"/>
    </xf>
    <xf numFmtId="164" fontId="28" fillId="0" borderId="9" xfId="2" applyNumberFormat="1" applyFont="1" applyBorder="1"/>
    <xf numFmtId="2" fontId="28" fillId="0" borderId="9" xfId="2" applyNumberFormat="1" applyFont="1" applyBorder="1" applyAlignment="1">
      <alignment horizontal="right"/>
    </xf>
    <xf numFmtId="4" fontId="28" fillId="0" borderId="9" xfId="2" applyNumberFormat="1" applyFont="1" applyBorder="1"/>
    <xf numFmtId="4" fontId="28" fillId="0" borderId="14" xfId="2" applyNumberFormat="1" applyFont="1" applyBorder="1"/>
    <xf numFmtId="4" fontId="28" fillId="5" borderId="4" xfId="2" applyNumberFormat="1" applyFont="1" applyFill="1" applyBorder="1"/>
    <xf numFmtId="3" fontId="28" fillId="5" borderId="4" xfId="2" applyNumberFormat="1" applyFont="1" applyFill="1" applyBorder="1" applyAlignment="1">
      <alignment horizontal="right"/>
    </xf>
    <xf numFmtId="164" fontId="28" fillId="5" borderId="4" xfId="2" applyNumberFormat="1" applyFont="1" applyFill="1" applyBorder="1"/>
    <xf numFmtId="2" fontId="28" fillId="5" borderId="4" xfId="2" applyNumberFormat="1" applyFont="1" applyFill="1" applyBorder="1" applyAlignment="1">
      <alignment horizontal="right"/>
    </xf>
    <xf numFmtId="4" fontId="28" fillId="5" borderId="11" xfId="2" applyNumberFormat="1" applyFont="1" applyFill="1" applyBorder="1"/>
    <xf numFmtId="3" fontId="28" fillId="0" borderId="10" xfId="2" applyNumberFormat="1" applyFont="1" applyBorder="1"/>
    <xf numFmtId="4" fontId="28" fillId="0" borderId="10" xfId="2" applyNumberFormat="1" applyFont="1" applyFill="1" applyBorder="1"/>
    <xf numFmtId="3" fontId="28" fillId="0" borderId="10" xfId="2" applyNumberFormat="1" applyFont="1" applyFill="1" applyBorder="1" applyAlignment="1">
      <alignment horizontal="right"/>
    </xf>
    <xf numFmtId="164" fontId="28" fillId="0" borderId="10" xfId="2" applyNumberFormat="1" applyFont="1" applyFill="1" applyBorder="1"/>
    <xf numFmtId="2" fontId="28" fillId="0" borderId="10" xfId="2" applyNumberFormat="1" applyFont="1" applyFill="1" applyBorder="1" applyAlignment="1">
      <alignment horizontal="right"/>
    </xf>
    <xf numFmtId="4" fontId="28" fillId="0" borderId="15" xfId="2" applyNumberFormat="1" applyFont="1" applyFill="1" applyBorder="1"/>
    <xf numFmtId="0" fontId="15" fillId="0" borderId="0" xfId="2" applyFont="1"/>
    <xf numFmtId="0" fontId="8" fillId="1" borderId="5" xfId="3" applyFont="1" applyFill="1" applyBorder="1" applyAlignment="1">
      <alignment horizontal="center" vertical="center"/>
    </xf>
    <xf numFmtId="0" fontId="10" fillId="1" borderId="5" xfId="3" applyFont="1" applyFill="1" applyBorder="1" applyAlignment="1">
      <alignment horizontal="center" vertical="center" wrapText="1"/>
    </xf>
    <xf numFmtId="0" fontId="10" fillId="1" borderId="3" xfId="3" applyFont="1" applyFill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/>
    </xf>
    <xf numFmtId="0" fontId="13" fillId="1" borderId="7" xfId="3" applyFont="1" applyFill="1" applyBorder="1" applyAlignment="1">
      <alignment horizontal="left" vertical="center"/>
    </xf>
    <xf numFmtId="3" fontId="29" fillId="0" borderId="7" xfId="3" applyNumberFormat="1" applyFont="1" applyBorder="1" applyAlignment="1">
      <alignment horizontal="right" vertical="center"/>
    </xf>
    <xf numFmtId="3" fontId="29" fillId="0" borderId="17" xfId="3" applyNumberFormat="1" applyFont="1" applyBorder="1" applyAlignment="1">
      <alignment horizontal="right" vertical="center"/>
    </xf>
    <xf numFmtId="0" fontId="13" fillId="1" borderId="13" xfId="3" applyFont="1" applyFill="1" applyBorder="1" applyAlignment="1">
      <alignment horizontal="left" vertical="center"/>
    </xf>
    <xf numFmtId="0" fontId="29" fillId="0" borderId="9" xfId="3" applyFont="1" applyBorder="1"/>
    <xf numFmtId="3" fontId="29" fillId="0" borderId="18" xfId="3" applyNumberFormat="1" applyFont="1" applyBorder="1" applyAlignment="1">
      <alignment horizontal="right" vertical="center"/>
    </xf>
    <xf numFmtId="0" fontId="13" fillId="1" borderId="13" xfId="3" quotePrefix="1" applyFont="1" applyFill="1" applyBorder="1" applyAlignment="1">
      <alignment horizontal="left" vertical="center"/>
    </xf>
    <xf numFmtId="0" fontId="29" fillId="0" borderId="13" xfId="3" applyFont="1" applyBorder="1"/>
    <xf numFmtId="3" fontId="29" fillId="0" borderId="13" xfId="3" applyNumberFormat="1" applyFont="1" applyBorder="1" applyAlignment="1">
      <alignment horizontal="right" vertical="center"/>
    </xf>
    <xf numFmtId="0" fontId="13" fillId="1" borderId="7" xfId="3" quotePrefix="1" applyFont="1" applyFill="1" applyBorder="1" applyAlignment="1">
      <alignment horizontal="left" vertical="center"/>
    </xf>
    <xf numFmtId="3" fontId="29" fillId="0" borderId="8" xfId="3" applyNumberFormat="1" applyFont="1" applyBorder="1" applyAlignment="1">
      <alignment horizontal="right" vertical="center"/>
    </xf>
    <xf numFmtId="0" fontId="13" fillId="1" borderId="7" xfId="3" applyFont="1" applyFill="1" applyBorder="1" applyAlignment="1">
      <alignment horizontal="left" vertical="center" wrapText="1"/>
    </xf>
    <xf numFmtId="0" fontId="13" fillId="1" borderId="19" xfId="3" applyFont="1" applyFill="1" applyBorder="1" applyAlignment="1">
      <alignment horizontal="left" vertical="center"/>
    </xf>
    <xf numFmtId="3" fontId="29" fillId="0" borderId="19" xfId="3" applyNumberFormat="1" applyFont="1" applyBorder="1" applyAlignment="1">
      <alignment horizontal="right" vertical="center"/>
    </xf>
    <xf numFmtId="3" fontId="29" fillId="0" borderId="20" xfId="3" applyNumberFormat="1" applyFont="1" applyBorder="1" applyAlignment="1">
      <alignment horizontal="right" vertical="center"/>
    </xf>
    <xf numFmtId="165" fontId="29" fillId="0" borderId="17" xfId="3" applyNumberFormat="1" applyFont="1" applyBorder="1" applyAlignment="1">
      <alignment horizontal="right" vertical="center"/>
    </xf>
    <xf numFmtId="165" fontId="29" fillId="0" borderId="18" xfId="3" applyNumberFormat="1" applyFont="1" applyBorder="1" applyAlignment="1">
      <alignment horizontal="right" vertical="center"/>
    </xf>
    <xf numFmtId="165" fontId="29" fillId="0" borderId="8" xfId="3" applyNumberFormat="1" applyFont="1" applyBorder="1"/>
    <xf numFmtId="165" fontId="29" fillId="0" borderId="20" xfId="3" applyNumberFormat="1" applyFont="1" applyBorder="1" applyAlignment="1">
      <alignment horizontal="right" vertical="center"/>
    </xf>
    <xf numFmtId="3" fontId="32" fillId="0" borderId="7" xfId="2" applyNumberFormat="1" applyFont="1" applyBorder="1"/>
    <xf numFmtId="4" fontId="32" fillId="6" borderId="7" xfId="2" applyNumberFormat="1" applyFont="1" applyFill="1" applyBorder="1"/>
    <xf numFmtId="164" fontId="32" fillId="0" borderId="7" xfId="2" applyNumberFormat="1" applyFont="1" applyBorder="1"/>
    <xf numFmtId="2" fontId="32" fillId="0" borderId="7" xfId="2" applyNumberFormat="1" applyFont="1" applyBorder="1" applyAlignment="1">
      <alignment horizontal="right"/>
    </xf>
    <xf numFmtId="4" fontId="32" fillId="0" borderId="7" xfId="2" applyNumberFormat="1" applyFont="1" applyBorder="1"/>
    <xf numFmtId="4" fontId="32" fillId="0" borderId="21" xfId="2" applyNumberFormat="1" applyFont="1" applyBorder="1"/>
    <xf numFmtId="3" fontId="32" fillId="0" borderId="8" xfId="2" applyNumberFormat="1" applyFont="1" applyBorder="1"/>
    <xf numFmtId="3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/>
    <xf numFmtId="2" fontId="32" fillId="0" borderId="8" xfId="2" applyNumberFormat="1" applyFont="1" applyBorder="1" applyAlignment="1">
      <alignment horizontal="right"/>
    </xf>
    <xf numFmtId="4" fontId="32" fillId="0" borderId="8" xfId="2" applyNumberFormat="1" applyFont="1" applyBorder="1"/>
    <xf numFmtId="4" fontId="32" fillId="0" borderId="12" xfId="2" applyNumberFormat="1" applyFont="1" applyBorder="1"/>
    <xf numFmtId="3" fontId="32" fillId="0" borderId="8" xfId="2" quotePrefix="1" applyNumberFormat="1" applyFont="1" applyBorder="1" applyAlignment="1">
      <alignment horizontal="center"/>
    </xf>
    <xf numFmtId="49" fontId="32" fillId="0" borderId="7" xfId="2" quotePrefix="1" applyNumberFormat="1" applyFont="1" applyBorder="1" applyAlignment="1">
      <alignment horizontal="center"/>
    </xf>
    <xf numFmtId="49" fontId="32" fillId="0" borderId="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8" xfId="2" quotePrefix="1" applyNumberFormat="1" applyFont="1" applyBorder="1" applyAlignment="1">
      <alignment horizontal="center"/>
    </xf>
    <xf numFmtId="4" fontId="32" fillId="0" borderId="8" xfId="2" applyNumberFormat="1" applyFont="1" applyFill="1" applyBorder="1"/>
    <xf numFmtId="3" fontId="32" fillId="0" borderId="8" xfId="2" applyNumberFormat="1" applyFont="1" applyBorder="1" applyAlignment="1">
      <alignment horizontal="right"/>
    </xf>
    <xf numFmtId="3" fontId="32" fillId="0" borderId="13" xfId="2" applyNumberFormat="1" applyFont="1" applyBorder="1"/>
    <xf numFmtId="4" fontId="32" fillId="6" borderId="13" xfId="2" applyNumberFormat="1" applyFont="1" applyFill="1" applyBorder="1"/>
    <xf numFmtId="3" fontId="32" fillId="0" borderId="13" xfId="2" applyNumberFormat="1" applyFont="1" applyBorder="1" applyAlignment="1">
      <alignment horizontal="right"/>
    </xf>
    <xf numFmtId="164" fontId="32" fillId="0" borderId="13" xfId="2" applyNumberFormat="1" applyFont="1" applyBorder="1"/>
    <xf numFmtId="164" fontId="28" fillId="0" borderId="13" xfId="2" applyNumberFormat="1" applyFont="1" applyBorder="1"/>
    <xf numFmtId="2" fontId="32" fillId="0" borderId="13" xfId="2" applyNumberFormat="1" applyFont="1" applyBorder="1" applyAlignment="1">
      <alignment horizontal="right"/>
    </xf>
    <xf numFmtId="4" fontId="32" fillId="0" borderId="13" xfId="2" applyNumberFormat="1" applyFont="1" applyBorder="1"/>
    <xf numFmtId="4" fontId="32" fillId="0" borderId="22" xfId="2" applyNumberFormat="1" applyFont="1" applyBorder="1"/>
    <xf numFmtId="3" fontId="32" fillId="0" borderId="7" xfId="2" applyNumberFormat="1" applyFont="1" applyBorder="1" applyAlignment="1">
      <alignment horizontal="right" vertical="center"/>
    </xf>
    <xf numFmtId="164" fontId="32" fillId="0" borderId="7" xfId="2" applyNumberFormat="1" applyFont="1" applyBorder="1" applyAlignment="1">
      <alignment horizontal="right" vertical="center"/>
    </xf>
    <xf numFmtId="3" fontId="28" fillId="0" borderId="4" xfId="2" applyNumberFormat="1" applyFont="1" applyBorder="1"/>
    <xf numFmtId="4" fontId="28" fillId="6" borderId="4" xfId="2" applyNumberFormat="1" applyFont="1" applyFill="1" applyBorder="1"/>
    <xf numFmtId="3" fontId="28" fillId="0" borderId="4" xfId="2" applyNumberFormat="1" applyFont="1" applyBorder="1" applyAlignment="1">
      <alignment horizontal="right"/>
    </xf>
    <xf numFmtId="164" fontId="28" fillId="0" borderId="4" xfId="2" applyNumberFormat="1" applyFont="1" applyBorder="1"/>
    <xf numFmtId="2" fontId="28" fillId="0" borderId="4" xfId="2" applyNumberFormat="1" applyFont="1" applyBorder="1" applyAlignment="1">
      <alignment horizontal="right"/>
    </xf>
    <xf numFmtId="4" fontId="28" fillId="0" borderId="4" xfId="2" applyNumberFormat="1" applyFont="1" applyBorder="1"/>
    <xf numFmtId="4" fontId="28" fillId="0" borderId="11" xfId="2" applyNumberFormat="1" applyFont="1" applyBorder="1"/>
    <xf numFmtId="0" fontId="16" fillId="0" borderId="0" xfId="2" applyFont="1" applyBorder="1" applyAlignment="1">
      <alignment horizontal="left" vertical="center"/>
    </xf>
    <xf numFmtId="0" fontId="6" fillId="7" borderId="2" xfId="2" applyFont="1" applyFill="1" applyBorder="1"/>
    <xf numFmtId="0" fontId="6" fillId="7" borderId="23" xfId="2" applyFont="1" applyFill="1" applyBorder="1"/>
    <xf numFmtId="0" fontId="6" fillId="7" borderId="24" xfId="2" applyFont="1" applyFill="1" applyBorder="1"/>
    <xf numFmtId="0" fontId="6" fillId="7" borderId="25" xfId="2" applyFont="1" applyFill="1" applyBorder="1"/>
    <xf numFmtId="0" fontId="6" fillId="7" borderId="26" xfId="2" applyFont="1" applyFill="1" applyBorder="1"/>
    <xf numFmtId="0" fontId="6" fillId="7" borderId="27" xfId="2" applyFont="1" applyFill="1" applyBorder="1"/>
    <xf numFmtId="0" fontId="6" fillId="7" borderId="28" xfId="2" applyFont="1" applyFill="1" applyBorder="1"/>
    <xf numFmtId="0" fontId="6" fillId="7" borderId="29" xfId="2" applyFont="1" applyFill="1" applyBorder="1"/>
    <xf numFmtId="0" fontId="6" fillId="7" borderId="30" xfId="2" quotePrefix="1" applyFont="1" applyFill="1" applyBorder="1"/>
    <xf numFmtId="0" fontId="9" fillId="0" borderId="0" xfId="2" quotePrefix="1" applyFont="1"/>
    <xf numFmtId="0" fontId="0" fillId="6" borderId="0" xfId="0" applyFill="1"/>
    <xf numFmtId="0" fontId="19" fillId="6" borderId="0" xfId="0" applyFont="1" applyFill="1"/>
    <xf numFmtId="0" fontId="3" fillId="6" borderId="0" xfId="0" applyFont="1" applyFill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3" fontId="27" fillId="6" borderId="37" xfId="0" applyNumberFormat="1" applyFont="1" applyFill="1" applyBorder="1" applyAlignment="1">
      <alignment horizontal="right" vertical="center"/>
    </xf>
    <xf numFmtId="3" fontId="27" fillId="6" borderId="40" xfId="0" applyNumberFormat="1" applyFont="1" applyFill="1" applyBorder="1" applyAlignment="1">
      <alignment horizontal="right" vertical="center"/>
    </xf>
    <xf numFmtId="2" fontId="27" fillId="6" borderId="41" xfId="0" applyNumberFormat="1" applyFont="1" applyFill="1" applyBorder="1" applyAlignment="1">
      <alignment horizontal="right" vertical="center"/>
    </xf>
    <xf numFmtId="3" fontId="26" fillId="6" borderId="37" xfId="0" applyNumberFormat="1" applyFont="1" applyFill="1" applyBorder="1" applyAlignment="1">
      <alignment horizontal="right" vertical="center"/>
    </xf>
    <xf numFmtId="3" fontId="26" fillId="6" borderId="40" xfId="0" applyNumberFormat="1" applyFont="1" applyFill="1" applyBorder="1" applyAlignment="1">
      <alignment horizontal="right" vertical="center"/>
    </xf>
    <xf numFmtId="2" fontId="26" fillId="6" borderId="42" xfId="0" applyNumberFormat="1" applyFont="1" applyFill="1" applyBorder="1" applyAlignment="1">
      <alignment horizontal="right" vertical="center"/>
    </xf>
    <xf numFmtId="2" fontId="26" fillId="6" borderId="41" xfId="0" applyNumberFormat="1" applyFont="1" applyFill="1" applyBorder="1" applyAlignment="1">
      <alignment horizontal="right" vertical="center"/>
    </xf>
    <xf numFmtId="2" fontId="27" fillId="6" borderId="42" xfId="0" applyNumberFormat="1" applyFont="1" applyFill="1" applyBorder="1" applyAlignment="1">
      <alignment horizontal="right" vertical="center"/>
    </xf>
    <xf numFmtId="3" fontId="26" fillId="6" borderId="44" xfId="0" applyNumberFormat="1" applyFont="1" applyFill="1" applyBorder="1" applyAlignment="1">
      <alignment horizontal="right" vertical="center"/>
    </xf>
    <xf numFmtId="3" fontId="26" fillId="6" borderId="45" xfId="0" applyNumberFormat="1" applyFont="1" applyFill="1" applyBorder="1" applyAlignment="1">
      <alignment horizontal="right" vertical="center"/>
    </xf>
    <xf numFmtId="2" fontId="26" fillId="6" borderId="46" xfId="0" applyNumberFormat="1" applyFont="1" applyFill="1" applyBorder="1" applyAlignment="1">
      <alignment horizontal="right" vertical="center"/>
    </xf>
    <xf numFmtId="2" fontId="26" fillId="6" borderId="47" xfId="0" applyNumberFormat="1" applyFont="1" applyFill="1" applyBorder="1" applyAlignment="1">
      <alignment horizontal="right" vertical="center"/>
    </xf>
    <xf numFmtId="2" fontId="27" fillId="6" borderId="49" xfId="0" applyNumberFormat="1" applyFont="1" applyFill="1" applyBorder="1" applyAlignment="1">
      <alignment horizontal="right" vertical="center"/>
    </xf>
    <xf numFmtId="2" fontId="27" fillId="6" borderId="50" xfId="0" applyNumberFormat="1" applyFont="1" applyFill="1" applyBorder="1" applyAlignment="1">
      <alignment horizontal="right" vertical="center"/>
    </xf>
    <xf numFmtId="3" fontId="26" fillId="6" borderId="52" xfId="0" applyNumberFormat="1" applyFont="1" applyFill="1" applyBorder="1" applyAlignment="1">
      <alignment horizontal="right" vertical="center"/>
    </xf>
    <xf numFmtId="2" fontId="26" fillId="6" borderId="53" xfId="0" applyNumberFormat="1" applyFont="1" applyFill="1" applyBorder="1" applyAlignment="1">
      <alignment horizontal="right" vertical="center"/>
    </xf>
    <xf numFmtId="2" fontId="26" fillId="6" borderId="54" xfId="0" applyNumberFormat="1" applyFont="1" applyFill="1" applyBorder="1" applyAlignment="1">
      <alignment horizontal="right" vertical="center"/>
    </xf>
    <xf numFmtId="0" fontId="0" fillId="6" borderId="0" xfId="0" applyFill="1" applyAlignment="1">
      <alignment wrapText="1"/>
    </xf>
    <xf numFmtId="0" fontId="4" fillId="6" borderId="0" xfId="0" applyFont="1" applyFill="1"/>
    <xf numFmtId="0" fontId="3" fillId="6" borderId="0" xfId="0" applyFont="1" applyFill="1" applyBorder="1" applyAlignment="1">
      <alignment horizontal="centerContinuous" vertical="center"/>
    </xf>
    <xf numFmtId="0" fontId="3" fillId="6" borderId="0" xfId="0" quotePrefix="1" applyFont="1" applyFill="1" applyBorder="1" applyAlignment="1">
      <alignment horizontal="centerContinuous"/>
    </xf>
    <xf numFmtId="3" fontId="27" fillId="6" borderId="59" xfId="0" applyNumberFormat="1" applyFont="1" applyFill="1" applyBorder="1" applyAlignment="1">
      <alignment horizontal="right" vertical="center"/>
    </xf>
    <xf numFmtId="3" fontId="0" fillId="6" borderId="0" xfId="0" applyNumberFormat="1" applyFill="1"/>
    <xf numFmtId="3" fontId="27" fillId="6" borderId="59" xfId="0" applyNumberFormat="1" applyFont="1" applyFill="1" applyBorder="1"/>
    <xf numFmtId="3" fontId="27" fillId="6" borderId="59" xfId="0" applyNumberFormat="1" applyFont="1" applyFill="1" applyBorder="1" applyAlignment="1">
      <alignment horizontal="right"/>
    </xf>
    <xf numFmtId="2" fontId="27" fillId="6" borderId="59" xfId="0" applyNumberFormat="1" applyFont="1" applyFill="1" applyBorder="1"/>
    <xf numFmtId="2" fontId="27" fillId="6" borderId="39" xfId="0" applyNumberFormat="1" applyFont="1" applyFill="1" applyBorder="1"/>
    <xf numFmtId="3" fontId="26" fillId="6" borderId="59" xfId="0" applyNumberFormat="1" applyFont="1" applyFill="1" applyBorder="1" applyAlignment="1">
      <alignment horizontal="right"/>
    </xf>
    <xf numFmtId="2" fontId="26" fillId="6" borderId="59" xfId="0" applyNumberFormat="1" applyFont="1" applyFill="1" applyBorder="1"/>
    <xf numFmtId="2" fontId="26" fillId="6" borderId="62" xfId="0" applyNumberFormat="1" applyFont="1" applyFill="1" applyBorder="1"/>
    <xf numFmtId="3" fontId="26" fillId="6" borderId="59" xfId="0" applyNumberFormat="1" applyFont="1" applyFill="1" applyBorder="1"/>
    <xf numFmtId="3" fontId="27" fillId="6" borderId="58" xfId="0" applyNumberFormat="1" applyFont="1" applyFill="1" applyBorder="1"/>
    <xf numFmtId="3" fontId="26" fillId="6" borderId="58" xfId="0" applyNumberFormat="1" applyFont="1" applyFill="1" applyBorder="1" applyAlignment="1">
      <alignment horizontal="right"/>
    </xf>
    <xf numFmtId="2" fontId="26" fillId="6" borderId="58" xfId="0" applyNumberFormat="1" applyFont="1" applyFill="1" applyBorder="1"/>
    <xf numFmtId="2" fontId="26" fillId="6" borderId="54" xfId="0" applyNumberFormat="1" applyFont="1" applyFill="1" applyBorder="1"/>
    <xf numFmtId="3" fontId="27" fillId="6" borderId="57" xfId="0" quotePrefix="1" applyNumberFormat="1" applyFont="1" applyFill="1" applyBorder="1" applyAlignment="1">
      <alignment horizontal="right" vertical="center"/>
    </xf>
    <xf numFmtId="3" fontId="26" fillId="6" borderId="57" xfId="0" quotePrefix="1" applyNumberFormat="1" applyFont="1" applyFill="1" applyBorder="1" applyAlignment="1">
      <alignment horizontal="right" vertical="center"/>
    </xf>
    <xf numFmtId="3" fontId="27" fillId="6" borderId="65" xfId="0" quotePrefix="1" applyNumberFormat="1" applyFont="1" applyFill="1" applyBorder="1" applyAlignment="1">
      <alignment horizontal="right" vertical="center"/>
    </xf>
    <xf numFmtId="3" fontId="26" fillId="6" borderId="65" xfId="0" quotePrefix="1" applyNumberFormat="1" applyFont="1" applyFill="1" applyBorder="1" applyAlignment="1">
      <alignment horizontal="right" vertical="center"/>
    </xf>
    <xf numFmtId="3" fontId="26" fillId="6" borderId="57" xfId="0" applyNumberFormat="1" applyFont="1" applyFill="1" applyBorder="1" applyAlignment="1">
      <alignment horizontal="right" vertical="center"/>
    </xf>
    <xf numFmtId="3" fontId="27" fillId="6" borderId="66" xfId="0" quotePrefix="1" applyNumberFormat="1" applyFont="1" applyFill="1" applyBorder="1" applyAlignment="1">
      <alignment horizontal="right" vertical="center"/>
    </xf>
    <xf numFmtId="3" fontId="26" fillId="6" borderId="66" xfId="0" quotePrefix="1" applyNumberFormat="1" applyFont="1" applyFill="1" applyBorder="1" applyAlignment="1">
      <alignment horizontal="right" vertical="center"/>
    </xf>
    <xf numFmtId="3" fontId="27" fillId="6" borderId="56" xfId="0" applyNumberFormat="1" applyFont="1" applyFill="1" applyBorder="1" applyAlignment="1">
      <alignment horizontal="right" vertical="center"/>
    </xf>
    <xf numFmtId="3" fontId="26" fillId="6" borderId="56" xfId="0" applyNumberFormat="1" applyFont="1" applyFill="1" applyBorder="1" applyAlignment="1">
      <alignment horizontal="right" vertical="center"/>
    </xf>
    <xf numFmtId="3" fontId="27" fillId="6" borderId="59" xfId="0" quotePrefix="1" applyNumberFormat="1" applyFont="1" applyFill="1" applyBorder="1" applyAlignment="1">
      <alignment horizontal="right" vertical="center"/>
    </xf>
    <xf numFmtId="3" fontId="26" fillId="6" borderId="59" xfId="0" quotePrefix="1" applyNumberFormat="1" applyFont="1" applyFill="1" applyBorder="1" applyAlignment="1">
      <alignment horizontal="right" vertical="center"/>
    </xf>
    <xf numFmtId="3" fontId="26" fillId="6" borderId="59" xfId="0" applyNumberFormat="1" applyFont="1" applyFill="1" applyBorder="1" applyAlignment="1">
      <alignment horizontal="right" vertical="center"/>
    </xf>
    <xf numFmtId="2" fontId="26" fillId="6" borderId="62" xfId="0" applyNumberFormat="1" applyFont="1" applyFill="1" applyBorder="1" applyAlignment="1">
      <alignment horizontal="right" vertical="center"/>
    </xf>
    <xf numFmtId="3" fontId="4" fillId="6" borderId="58" xfId="0" applyNumberFormat="1" applyFont="1" applyFill="1" applyBorder="1"/>
    <xf numFmtId="3" fontId="27" fillId="6" borderId="58" xfId="0" applyNumberFormat="1" applyFont="1" applyFill="1" applyBorder="1" applyAlignment="1">
      <alignment horizontal="right" vertical="center"/>
    </xf>
    <xf numFmtId="3" fontId="5" fillId="6" borderId="58" xfId="0" applyNumberFormat="1" applyFont="1" applyFill="1" applyBorder="1" applyAlignment="1">
      <alignment horizontal="right" vertical="center"/>
    </xf>
    <xf numFmtId="2" fontId="7" fillId="6" borderId="54" xfId="0" applyNumberFormat="1" applyFont="1" applyFill="1" applyBorder="1" applyAlignment="1">
      <alignment horizontal="right" vertical="center"/>
    </xf>
    <xf numFmtId="3" fontId="5" fillId="6" borderId="0" xfId="0" applyNumberFormat="1" applyFont="1" applyFill="1" applyBorder="1" applyAlignment="1">
      <alignment horizontal="right" vertical="center"/>
    </xf>
    <xf numFmtId="2" fontId="7" fillId="6" borderId="0" xfId="0" applyNumberFormat="1" applyFont="1" applyFill="1" applyBorder="1" applyAlignment="1">
      <alignment horizontal="right" vertical="center"/>
    </xf>
    <xf numFmtId="0" fontId="33" fillId="0" borderId="0" xfId="1" applyFont="1"/>
    <xf numFmtId="0" fontId="34" fillId="0" borderId="0" xfId="1" applyFont="1"/>
    <xf numFmtId="49" fontId="35" fillId="0" borderId="0" xfId="1" applyNumberFormat="1" applyFont="1" applyAlignment="1">
      <alignment horizontal="center"/>
    </xf>
    <xf numFmtId="0" fontId="33" fillId="0" borderId="0" xfId="1" applyFont="1" applyBorder="1" applyAlignment="1">
      <alignment horizontal="center" vertical="center" wrapText="1"/>
    </xf>
    <xf numFmtId="0" fontId="33" fillId="0" borderId="0" xfId="1" applyFont="1" applyBorder="1"/>
    <xf numFmtId="3" fontId="33" fillId="0" borderId="0" xfId="1" applyNumberFormat="1" applyFont="1"/>
    <xf numFmtId="0" fontId="16" fillId="0" borderId="0" xfId="1" applyFont="1" applyBorder="1"/>
    <xf numFmtId="3" fontId="16" fillId="0" borderId="0" xfId="1" applyNumberFormat="1" applyFont="1" applyBorder="1"/>
    <xf numFmtId="3" fontId="16" fillId="0" borderId="0" xfId="1" applyNumberFormat="1" applyFont="1"/>
    <xf numFmtId="0" fontId="38" fillId="0" borderId="0" xfId="1" applyFont="1"/>
    <xf numFmtId="0" fontId="20" fillId="0" borderId="0" xfId="1" applyFont="1" applyBorder="1"/>
    <xf numFmtId="3" fontId="20" fillId="0" borderId="0" xfId="1" applyNumberFormat="1" applyFont="1" applyAlignment="1">
      <alignment horizontal="center"/>
    </xf>
    <xf numFmtId="3" fontId="40" fillId="0" borderId="90" xfId="1" applyNumberFormat="1" applyFont="1" applyBorder="1"/>
    <xf numFmtId="3" fontId="40" fillId="0" borderId="8" xfId="1" applyNumberFormat="1" applyFont="1" applyBorder="1"/>
    <xf numFmtId="3" fontId="40" fillId="0" borderId="92" xfId="1" applyNumberFormat="1" applyFont="1" applyBorder="1"/>
    <xf numFmtId="3" fontId="39" fillId="0" borderId="4" xfId="1" applyNumberFormat="1" applyFont="1" applyBorder="1"/>
    <xf numFmtId="3" fontId="40" fillId="0" borderId="9" xfId="1" applyNumberFormat="1" applyFont="1" applyBorder="1"/>
    <xf numFmtId="3" fontId="40" fillId="0" borderId="13" xfId="1" applyNumberFormat="1" applyFont="1" applyBorder="1"/>
    <xf numFmtId="0" fontId="2" fillId="6" borderId="0" xfId="0" applyFont="1" applyFill="1"/>
    <xf numFmtId="0" fontId="1" fillId="6" borderId="0" xfId="0" applyFont="1" applyFill="1"/>
    <xf numFmtId="0" fontId="42" fillId="6" borderId="0" xfId="0" applyFont="1" applyFill="1"/>
    <xf numFmtId="3" fontId="26" fillId="0" borderId="0" xfId="5" applyNumberFormat="1"/>
    <xf numFmtId="165" fontId="26" fillId="0" borderId="0" xfId="5" applyNumberFormat="1"/>
    <xf numFmtId="0" fontId="26" fillId="0" borderId="0" xfId="5"/>
    <xf numFmtId="0" fontId="35" fillId="0" borderId="0" xfId="6" quotePrefix="1" applyFont="1" applyAlignment="1">
      <alignment horizontal="center"/>
    </xf>
    <xf numFmtId="0" fontId="35" fillId="0" borderId="0" xfId="6" applyFont="1"/>
    <xf numFmtId="0" fontId="34" fillId="0" borderId="0" xfId="6" applyFont="1"/>
    <xf numFmtId="0" fontId="33" fillId="0" borderId="0" xfId="6" applyFont="1"/>
    <xf numFmtId="0" fontId="14" fillId="0" borderId="0" xfId="5" applyFont="1"/>
    <xf numFmtId="0" fontId="26" fillId="0" borderId="0" xfId="5" applyBorder="1" applyAlignment="1">
      <alignment horizontal="left" vertical="center" wrapText="1"/>
    </xf>
    <xf numFmtId="0" fontId="26" fillId="0" borderId="0" xfId="5" applyAlignment="1">
      <alignment horizontal="right"/>
    </xf>
    <xf numFmtId="3" fontId="26" fillId="0" borderId="40" xfId="5" applyNumberFormat="1" applyBorder="1"/>
    <xf numFmtId="3" fontId="26" fillId="0" borderId="70" xfId="5" applyNumberFormat="1" applyBorder="1"/>
    <xf numFmtId="3" fontId="26" fillId="0" borderId="56" xfId="5" applyNumberFormat="1" applyBorder="1"/>
    <xf numFmtId="3" fontId="26" fillId="0" borderId="59" xfId="5" applyNumberFormat="1" applyBorder="1"/>
    <xf numFmtId="3" fontId="26" fillId="0" borderId="97" xfId="5" applyNumberFormat="1" applyBorder="1"/>
    <xf numFmtId="3" fontId="26" fillId="0" borderId="61" xfId="5" applyNumberFormat="1" applyBorder="1"/>
    <xf numFmtId="3" fontId="26" fillId="0" borderId="68" xfId="5" applyNumberFormat="1" applyBorder="1"/>
    <xf numFmtId="3" fontId="27" fillId="0" borderId="61" xfId="5" applyNumberFormat="1" applyFont="1" applyBorder="1"/>
    <xf numFmtId="0" fontId="45" fillId="0" borderId="0" xfId="7" applyFont="1"/>
    <xf numFmtId="3" fontId="45" fillId="0" borderId="99" xfId="7" applyNumberFormat="1" applyFont="1" applyBorder="1"/>
    <xf numFmtId="3" fontId="45" fillId="0" borderId="100" xfId="7" applyNumberFormat="1" applyFont="1" applyBorder="1"/>
    <xf numFmtId="3" fontId="45" fillId="0" borderId="101" xfId="7" applyNumberFormat="1" applyFont="1" applyBorder="1"/>
    <xf numFmtId="3" fontId="43" fillId="0" borderId="100" xfId="7" applyNumberFormat="1" applyFont="1" applyBorder="1"/>
    <xf numFmtId="3" fontId="45" fillId="0" borderId="71" xfId="7" applyNumberFormat="1" applyFont="1" applyBorder="1"/>
    <xf numFmtId="3" fontId="45" fillId="0" borderId="56" xfId="7" applyNumberFormat="1" applyFont="1" applyBorder="1"/>
    <xf numFmtId="3" fontId="45" fillId="0" borderId="72" xfId="7" applyNumberFormat="1" applyFont="1" applyBorder="1"/>
    <xf numFmtId="3" fontId="43" fillId="0" borderId="56" xfId="7" applyNumberFormat="1" applyFont="1" applyBorder="1"/>
    <xf numFmtId="3" fontId="45" fillId="0" borderId="0" xfId="7" applyNumberFormat="1" applyFont="1"/>
    <xf numFmtId="3" fontId="45" fillId="0" borderId="73" xfId="7" applyNumberFormat="1" applyFont="1" applyBorder="1"/>
    <xf numFmtId="3" fontId="45" fillId="0" borderId="45" xfId="7" applyNumberFormat="1" applyFont="1" applyBorder="1"/>
    <xf numFmtId="3" fontId="45" fillId="0" borderId="74" xfId="7" applyNumberFormat="1" applyFont="1" applyBorder="1"/>
    <xf numFmtId="3" fontId="43" fillId="0" borderId="45" xfId="7" applyNumberFormat="1" applyFont="1" applyBorder="1"/>
    <xf numFmtId="3" fontId="45" fillId="0" borderId="105" xfId="7" applyNumberFormat="1" applyFont="1" applyBorder="1"/>
    <xf numFmtId="3" fontId="45" fillId="0" borderId="106" xfId="7" applyNumberFormat="1" applyFont="1" applyBorder="1"/>
    <xf numFmtId="3" fontId="45" fillId="0" borderId="107" xfId="7" applyNumberFormat="1" applyFont="1" applyBorder="1"/>
    <xf numFmtId="3" fontId="43" fillId="0" borderId="63" xfId="7" applyNumberFormat="1" applyFont="1" applyBorder="1"/>
    <xf numFmtId="3" fontId="43" fillId="0" borderId="105" xfId="7" applyNumberFormat="1" applyFont="1" applyBorder="1"/>
    <xf numFmtId="3" fontId="43" fillId="0" borderId="106" xfId="7" applyNumberFormat="1" applyFont="1" applyBorder="1"/>
    <xf numFmtId="3" fontId="43" fillId="0" borderId="107" xfId="7" applyNumberFormat="1" applyFont="1" applyBorder="1"/>
    <xf numFmtId="3" fontId="43" fillId="0" borderId="61" xfId="7" applyNumberFormat="1" applyFont="1" applyBorder="1"/>
    <xf numFmtId="49" fontId="45" fillId="0" borderId="0" xfId="7" applyNumberFormat="1" applyFont="1" applyAlignment="1">
      <alignment horizontal="center"/>
    </xf>
    <xf numFmtId="165" fontId="45" fillId="0" borderId="0" xfId="7" applyNumberFormat="1" applyFont="1"/>
    <xf numFmtId="0" fontId="45" fillId="0" borderId="0" xfId="7" applyFont="1" applyAlignment="1">
      <alignment horizontal="right"/>
    </xf>
    <xf numFmtId="0" fontId="44" fillId="0" borderId="0" xfId="6"/>
    <xf numFmtId="0" fontId="44" fillId="0" borderId="0" xfId="6" applyAlignment="1">
      <alignment wrapText="1"/>
    </xf>
    <xf numFmtId="3" fontId="47" fillId="0" borderId="4" xfId="6" applyNumberFormat="1" applyFont="1" applyBorder="1" applyAlignment="1">
      <alignment horizontal="right" wrapText="1"/>
    </xf>
    <xf numFmtId="3" fontId="47" fillId="0" borderId="4" xfId="6" applyNumberFormat="1" applyFont="1" applyBorder="1" applyAlignment="1">
      <alignment wrapText="1"/>
    </xf>
    <xf numFmtId="0" fontId="44" fillId="0" borderId="0" xfId="6" applyAlignment="1">
      <alignment horizontal="center" vertical="center" wrapText="1"/>
    </xf>
    <xf numFmtId="0" fontId="46" fillId="0" borderId="0" xfId="8"/>
    <xf numFmtId="3" fontId="44" fillId="0" borderId="0" xfId="6" applyNumberFormat="1"/>
    <xf numFmtId="0" fontId="48" fillId="0" borderId="0" xfId="6" applyFont="1"/>
    <xf numFmtId="0" fontId="4" fillId="6" borderId="0" xfId="0" applyNumberFormat="1" applyFont="1" applyFill="1" applyBorder="1" applyAlignment="1">
      <alignment horizontal="left" wrapText="1"/>
    </xf>
    <xf numFmtId="3" fontId="3" fillId="6" borderId="58" xfId="0" applyNumberFormat="1" applyFont="1" applyFill="1" applyBorder="1"/>
    <xf numFmtId="0" fontId="3" fillId="6" borderId="0" xfId="0" applyFont="1" applyFill="1"/>
    <xf numFmtId="0" fontId="52" fillId="6" borderId="0" xfId="0" applyFont="1" applyFill="1"/>
    <xf numFmtId="0" fontId="53" fillId="6" borderId="0" xfId="0" applyFont="1" applyFill="1"/>
    <xf numFmtId="0" fontId="52" fillId="6" borderId="0" xfId="0" applyFont="1" applyFill="1" applyAlignment="1">
      <alignment horizontal="left" vertical="center" wrapText="1"/>
    </xf>
    <xf numFmtId="0" fontId="52" fillId="6" borderId="0" xfId="0" applyFont="1" applyFill="1" applyAlignment="1">
      <alignment horizontal="left" vertical="center"/>
    </xf>
    <xf numFmtId="0" fontId="56" fillId="12" borderId="31" xfId="0" quotePrefix="1" applyFont="1" applyFill="1" applyBorder="1" applyAlignment="1">
      <alignment horizontal="center" vertical="center" wrapText="1"/>
    </xf>
    <xf numFmtId="0" fontId="56" fillId="12" borderId="32" xfId="0" applyFont="1" applyFill="1" applyBorder="1" applyAlignment="1">
      <alignment horizontal="center" vertical="center" wrapText="1"/>
    </xf>
    <xf numFmtId="0" fontId="56" fillId="12" borderId="36" xfId="0" quotePrefix="1" applyFont="1" applyFill="1" applyBorder="1" applyAlignment="1">
      <alignment horizontal="left" wrapText="1"/>
    </xf>
    <xf numFmtId="0" fontId="56" fillId="12" borderId="36" xfId="0" applyFont="1" applyFill="1" applyBorder="1" applyAlignment="1">
      <alignment horizontal="left" wrapText="1"/>
    </xf>
    <xf numFmtId="0" fontId="56" fillId="12" borderId="51" xfId="0" applyFont="1" applyFill="1" applyBorder="1" applyAlignment="1">
      <alignment horizontal="left" wrapText="1"/>
    </xf>
    <xf numFmtId="0" fontId="52" fillId="6" borderId="0" xfId="0" applyFont="1" applyFill="1" applyAlignment="1">
      <alignment horizontal="centerContinuous"/>
    </xf>
    <xf numFmtId="0" fontId="52" fillId="6" borderId="0" xfId="0" applyFont="1" applyFill="1" applyBorder="1" applyAlignment="1">
      <alignment horizontal="centerContinuous"/>
    </xf>
    <xf numFmtId="0" fontId="56" fillId="10" borderId="36" xfId="0" applyNumberFormat="1" applyFont="1" applyFill="1" applyBorder="1" applyAlignment="1">
      <alignment horizontal="left" wrapText="1"/>
    </xf>
    <xf numFmtId="0" fontId="56" fillId="10" borderId="36" xfId="0" applyNumberFormat="1" applyFont="1" applyFill="1" applyBorder="1"/>
    <xf numFmtId="0" fontId="52" fillId="6" borderId="0" xfId="0" applyFont="1" applyFill="1" applyAlignment="1">
      <alignment vertical="center" wrapText="1"/>
    </xf>
    <xf numFmtId="0" fontId="56" fillId="10" borderId="36" xfId="0" quotePrefix="1" applyNumberFormat="1" applyFont="1" applyFill="1" applyBorder="1" applyAlignment="1">
      <alignment horizontal="left" wrapText="1"/>
    </xf>
    <xf numFmtId="0" fontId="56" fillId="10" borderId="43" xfId="0" applyNumberFormat="1" applyFont="1" applyFill="1" applyBorder="1" applyAlignment="1">
      <alignment horizontal="left" wrapText="1"/>
    </xf>
    <xf numFmtId="0" fontId="56" fillId="10" borderId="48" xfId="0" applyNumberFormat="1" applyFont="1" applyFill="1" applyBorder="1" applyAlignment="1">
      <alignment horizontal="left"/>
    </xf>
    <xf numFmtId="0" fontId="56" fillId="10" borderId="51" xfId="0" applyNumberFormat="1" applyFont="1" applyFill="1" applyBorder="1" applyAlignment="1">
      <alignment horizontal="left" wrapText="1"/>
    </xf>
    <xf numFmtId="0" fontId="56" fillId="10" borderId="31" xfId="0" quotePrefix="1" applyNumberFormat="1" applyFont="1" applyFill="1" applyBorder="1" applyAlignment="1">
      <alignment horizontal="center" vertical="center" wrapText="1"/>
    </xf>
    <xf numFmtId="0" fontId="56" fillId="10" borderId="32" xfId="0" quotePrefix="1" applyNumberFormat="1" applyFont="1" applyFill="1" applyBorder="1" applyAlignment="1">
      <alignment horizontal="center" vertical="center" wrapText="1"/>
    </xf>
    <xf numFmtId="0" fontId="56" fillId="10" borderId="33" xfId="0" quotePrefix="1" applyNumberFormat="1" applyFont="1" applyFill="1" applyBorder="1" applyAlignment="1">
      <alignment horizontal="centerContinuous" vertical="center" wrapText="1"/>
    </xf>
    <xf numFmtId="0" fontId="56" fillId="10" borderId="34" xfId="0" quotePrefix="1" applyNumberFormat="1" applyFont="1" applyFill="1" applyBorder="1" applyAlignment="1">
      <alignment horizontal="centerContinuous" vertical="center" wrapText="1"/>
    </xf>
    <xf numFmtId="49" fontId="52" fillId="6" borderId="0" xfId="0" applyNumberFormat="1" applyFont="1" applyFill="1" applyBorder="1" applyAlignment="1">
      <alignment horizontal="left" vertical="top"/>
    </xf>
    <xf numFmtId="0" fontId="52" fillId="6" borderId="0" xfId="0" quotePrefix="1" applyFont="1" applyFill="1" applyBorder="1" applyAlignment="1">
      <alignment horizontal="centerContinuous"/>
    </xf>
    <xf numFmtId="0" fontId="56" fillId="12" borderId="32" xfId="0" quotePrefix="1" applyFont="1" applyFill="1" applyBorder="1" applyAlignment="1">
      <alignment horizontal="center" vertical="center" wrapText="1"/>
    </xf>
    <xf numFmtId="0" fontId="56" fillId="12" borderId="34" xfId="0" applyFont="1" applyFill="1" applyBorder="1" applyAlignment="1">
      <alignment horizontal="center" vertical="center" wrapText="1"/>
    </xf>
    <xf numFmtId="0" fontId="52" fillId="6" borderId="0" xfId="0" applyFont="1" applyFill="1" applyAlignment="1">
      <alignment horizontal="centerContinuous" vertical="center"/>
    </xf>
    <xf numFmtId="0" fontId="52" fillId="6" borderId="0" xfId="0" applyFont="1" applyFill="1" applyBorder="1" applyAlignment="1">
      <alignment horizontal="left" vertical="top"/>
    </xf>
    <xf numFmtId="0" fontId="52" fillId="6" borderId="0" xfId="0" quotePrefix="1" applyFont="1" applyFill="1" applyBorder="1" applyAlignment="1">
      <alignment horizontal="left" vertical="top"/>
    </xf>
    <xf numFmtId="0" fontId="52" fillId="6" borderId="0" xfId="0" applyFont="1" applyFill="1" applyBorder="1"/>
    <xf numFmtId="0" fontId="56" fillId="11" borderId="36" xfId="0" applyNumberFormat="1" applyFont="1" applyFill="1" applyBorder="1"/>
    <xf numFmtId="0" fontId="56" fillId="11" borderId="31" xfId="0" quotePrefix="1" applyFont="1" applyFill="1" applyBorder="1" applyAlignment="1">
      <alignment horizontal="center" vertical="center" wrapText="1"/>
    </xf>
    <xf numFmtId="0" fontId="56" fillId="11" borderId="32" xfId="0" quotePrefix="1" applyFont="1" applyFill="1" applyBorder="1" applyAlignment="1">
      <alignment horizontal="center" vertical="center" wrapText="1"/>
    </xf>
    <xf numFmtId="0" fontId="56" fillId="11" borderId="33" xfId="0" quotePrefix="1" applyFont="1" applyFill="1" applyBorder="1" applyAlignment="1">
      <alignment horizontal="center" vertical="center" wrapText="1"/>
    </xf>
    <xf numFmtId="0" fontId="56" fillId="11" borderId="34" xfId="0" quotePrefix="1" applyFont="1" applyFill="1" applyBorder="1" applyAlignment="1">
      <alignment horizontal="centerContinuous" vertical="center" wrapText="1"/>
    </xf>
    <xf numFmtId="0" fontId="56" fillId="11" borderId="36" xfId="0" applyNumberFormat="1" applyFont="1" applyFill="1" applyBorder="1" applyAlignment="1">
      <alignment horizontal="left" wrapText="1"/>
    </xf>
    <xf numFmtId="0" fontId="56" fillId="11" borderId="36" xfId="0" quotePrefix="1" applyNumberFormat="1" applyFont="1" applyFill="1" applyBorder="1" applyAlignment="1">
      <alignment horizontal="left" wrapText="1"/>
    </xf>
    <xf numFmtId="0" fontId="56" fillId="11" borderId="25" xfId="0" applyNumberFormat="1" applyFont="1" applyFill="1" applyBorder="1" applyAlignment="1">
      <alignment horizontal="left" wrapText="1"/>
    </xf>
    <xf numFmtId="0" fontId="56" fillId="11" borderId="51" xfId="0" applyNumberFormat="1" applyFont="1" applyFill="1" applyBorder="1" applyAlignment="1">
      <alignment horizontal="left" wrapText="1"/>
    </xf>
    <xf numFmtId="165" fontId="52" fillId="0" borderId="0" xfId="5" applyNumberFormat="1" applyFont="1"/>
    <xf numFmtId="0" fontId="52" fillId="0" borderId="0" xfId="5" applyFont="1"/>
    <xf numFmtId="0" fontId="56" fillId="18" borderId="67" xfId="5" applyFont="1" applyFill="1" applyBorder="1" applyAlignment="1">
      <alignment horizontal="center" vertical="center" wrapText="1"/>
    </xf>
    <xf numFmtId="0" fontId="56" fillId="18" borderId="68" xfId="5" applyFont="1" applyFill="1" applyBorder="1" applyAlignment="1">
      <alignment horizontal="center" vertical="center" wrapText="1"/>
    </xf>
    <xf numFmtId="3" fontId="56" fillId="18" borderId="68" xfId="5" applyNumberFormat="1" applyFont="1" applyFill="1" applyBorder="1" applyAlignment="1">
      <alignment horizontal="center" vertical="center" wrapText="1"/>
    </xf>
    <xf numFmtId="165" fontId="56" fillId="18" borderId="61" xfId="5" applyNumberFormat="1" applyFont="1" applyFill="1" applyBorder="1" applyAlignment="1">
      <alignment horizontal="center" vertical="center" wrapText="1"/>
    </xf>
    <xf numFmtId="0" fontId="56" fillId="18" borderId="70" xfId="5" applyFont="1" applyFill="1" applyBorder="1"/>
    <xf numFmtId="0" fontId="56" fillId="18" borderId="72" xfId="5" applyFont="1" applyFill="1" applyBorder="1"/>
    <xf numFmtId="0" fontId="56" fillId="18" borderId="75" xfId="5" applyFont="1" applyFill="1" applyBorder="1"/>
    <xf numFmtId="0" fontId="56" fillId="18" borderId="68" xfId="5" applyFont="1" applyFill="1" applyBorder="1"/>
    <xf numFmtId="0" fontId="27" fillId="18" borderId="69" xfId="5" applyFont="1" applyFill="1" applyBorder="1" applyAlignment="1">
      <alignment horizontal="right"/>
    </xf>
    <xf numFmtId="0" fontId="27" fillId="18" borderId="71" xfId="5" applyFont="1" applyFill="1" applyBorder="1" applyAlignment="1">
      <alignment horizontal="right"/>
    </xf>
    <xf numFmtId="0" fontId="27" fillId="18" borderId="96" xfId="5" applyFont="1" applyFill="1" applyBorder="1" applyAlignment="1">
      <alignment horizontal="right"/>
    </xf>
    <xf numFmtId="0" fontId="27" fillId="18" borderId="67" xfId="5" applyFont="1" applyFill="1" applyBorder="1" applyAlignment="1">
      <alignment horizontal="right"/>
    </xf>
    <xf numFmtId="3" fontId="55" fillId="0" borderId="0" xfId="5" applyNumberFormat="1" applyFont="1"/>
    <xf numFmtId="0" fontId="55" fillId="0" borderId="0" xfId="6" applyFont="1"/>
    <xf numFmtId="3" fontId="53" fillId="0" borderId="0" xfId="5" applyNumberFormat="1" applyFont="1"/>
    <xf numFmtId="165" fontId="53" fillId="0" borderId="0" xfId="5" applyNumberFormat="1" applyFont="1"/>
    <xf numFmtId="0" fontId="53" fillId="0" borderId="0" xfId="5" applyFont="1"/>
    <xf numFmtId="0" fontId="52" fillId="0" borderId="0" xfId="6" applyFont="1"/>
    <xf numFmtId="0" fontId="53" fillId="0" borderId="0" xfId="6" applyFont="1"/>
    <xf numFmtId="0" fontId="52" fillId="0" borderId="0" xfId="6" applyFont="1" applyAlignment="1">
      <alignment horizontal="center"/>
    </xf>
    <xf numFmtId="0" fontId="53" fillId="0" borderId="0" xfId="6" quotePrefix="1" applyFont="1" applyAlignment="1">
      <alignment horizontal="center"/>
    </xf>
    <xf numFmtId="0" fontId="59" fillId="0" borderId="0" xfId="7" applyFont="1"/>
    <xf numFmtId="0" fontId="60" fillId="0" borderId="0" xfId="7" applyFont="1"/>
    <xf numFmtId="0" fontId="60" fillId="0" borderId="0" xfId="6" applyFont="1"/>
    <xf numFmtId="0" fontId="59" fillId="0" borderId="0" xfId="6" applyFont="1"/>
    <xf numFmtId="0" fontId="60" fillId="0" borderId="0" xfId="6" applyFont="1" applyAlignment="1">
      <alignment horizontal="center"/>
    </xf>
    <xf numFmtId="0" fontId="59" fillId="0" borderId="0" xfId="6" quotePrefix="1" applyFont="1" applyAlignment="1">
      <alignment horizontal="center"/>
    </xf>
    <xf numFmtId="0" fontId="60" fillId="0" borderId="0" xfId="7" applyFont="1" applyAlignment="1">
      <alignment horizontal="center"/>
    </xf>
    <xf numFmtId="0" fontId="59" fillId="0" borderId="0" xfId="7" quotePrefix="1" applyFont="1" applyAlignment="1">
      <alignment horizontal="center"/>
    </xf>
    <xf numFmtId="49" fontId="61" fillId="18" borderId="7" xfId="7" applyNumberFormat="1" applyFont="1" applyFill="1" applyBorder="1" applyAlignment="1">
      <alignment horizontal="center"/>
    </xf>
    <xf numFmtId="0" fontId="61" fillId="18" borderId="98" xfId="7" applyFont="1" applyFill="1" applyBorder="1"/>
    <xf numFmtId="0" fontId="61" fillId="18" borderId="102" xfId="7" applyFont="1" applyFill="1" applyBorder="1"/>
    <xf numFmtId="49" fontId="61" fillId="18" borderId="9" xfId="7" applyNumberFormat="1" applyFont="1" applyFill="1" applyBorder="1" applyAlignment="1">
      <alignment horizontal="center"/>
    </xf>
    <xf numFmtId="0" fontId="61" fillId="18" borderId="65" xfId="7" applyFont="1" applyFill="1" applyBorder="1"/>
    <xf numFmtId="0" fontId="53" fillId="0" borderId="0" xfId="1" applyFont="1"/>
    <xf numFmtId="0" fontId="36" fillId="0" borderId="0" xfId="1" applyFont="1"/>
    <xf numFmtId="49" fontId="4" fillId="0" borderId="0" xfId="1" applyNumberFormat="1" applyFont="1" applyAlignment="1">
      <alignment horizontal="center"/>
    </xf>
    <xf numFmtId="0" fontId="56" fillId="8" borderId="90" xfId="1" applyFont="1" applyFill="1" applyBorder="1"/>
    <xf numFmtId="0" fontId="56" fillId="8" borderId="8" xfId="1" applyFont="1" applyFill="1" applyBorder="1"/>
    <xf numFmtId="0" fontId="56" fillId="8" borderId="9" xfId="1" applyFont="1" applyFill="1" applyBorder="1"/>
    <xf numFmtId="0" fontId="56" fillId="8" borderId="4" xfId="1" applyFont="1" applyFill="1" applyBorder="1"/>
    <xf numFmtId="0" fontId="52" fillId="0" borderId="0" xfId="1" applyFont="1"/>
    <xf numFmtId="0" fontId="52" fillId="0" borderId="0" xfId="1" applyFont="1" applyAlignment="1">
      <alignment horizontal="center"/>
    </xf>
    <xf numFmtId="0" fontId="53" fillId="0" borderId="0" xfId="1" quotePrefix="1" applyFont="1" applyAlignment="1">
      <alignment horizontal="center"/>
    </xf>
    <xf numFmtId="0" fontId="55" fillId="0" borderId="0" xfId="1" applyFont="1"/>
    <xf numFmtId="49" fontId="53" fillId="0" borderId="0" xfId="1" applyNumberFormat="1" applyFont="1" applyAlignment="1">
      <alignment horizontal="center"/>
    </xf>
    <xf numFmtId="0" fontId="60" fillId="6" borderId="0" xfId="0" applyFont="1" applyFill="1" applyAlignment="1">
      <alignment horizontal="centerContinuous" vertical="center"/>
    </xf>
    <xf numFmtId="0" fontId="59" fillId="6" borderId="0" xfId="0" quotePrefix="1" applyFont="1" applyFill="1" applyAlignment="1">
      <alignment horizontal="left" vertical="center"/>
    </xf>
    <xf numFmtId="0" fontId="59" fillId="6" borderId="0" xfId="0" applyFont="1" applyFill="1" applyAlignment="1">
      <alignment vertical="center"/>
    </xf>
    <xf numFmtId="0" fontId="59" fillId="6" borderId="0" xfId="0" applyFont="1" applyFill="1"/>
    <xf numFmtId="0" fontId="61" fillId="9" borderId="83" xfId="0" applyFont="1" applyFill="1" applyBorder="1" applyAlignment="1">
      <alignment horizontal="center" vertical="center" wrapText="1"/>
    </xf>
    <xf numFmtId="0" fontId="61" fillId="9" borderId="80" xfId="0" quotePrefix="1" applyFont="1" applyFill="1" applyBorder="1" applyAlignment="1">
      <alignment horizontal="center" vertical="center" wrapText="1"/>
    </xf>
    <xf numFmtId="0" fontId="61" fillId="9" borderId="88" xfId="0" quotePrefix="1" applyFont="1" applyFill="1" applyBorder="1" applyAlignment="1">
      <alignment horizontal="center" vertical="center" wrapText="1"/>
    </xf>
    <xf numFmtId="0" fontId="61" fillId="9" borderId="2" xfId="0" quotePrefix="1" applyFont="1" applyFill="1" applyBorder="1" applyAlignment="1">
      <alignment horizontal="center" vertical="center" wrapText="1"/>
    </xf>
    <xf numFmtId="0" fontId="61" fillId="9" borderId="89" xfId="0" quotePrefix="1" applyFont="1" applyFill="1" applyBorder="1" applyAlignment="1">
      <alignment horizontal="left" vertical="center" wrapText="1"/>
    </xf>
    <xf numFmtId="0" fontId="61" fillId="9" borderId="91" xfId="0" applyFont="1" applyFill="1" applyBorder="1" applyAlignment="1">
      <alignment horizontal="left" vertical="center" wrapText="1"/>
    </xf>
    <xf numFmtId="0" fontId="61" fillId="9" borderId="29" xfId="0" applyFont="1" applyFill="1" applyBorder="1" applyAlignment="1">
      <alignment horizontal="left" vertical="center" wrapText="1"/>
    </xf>
    <xf numFmtId="0" fontId="61" fillId="9" borderId="2" xfId="0" applyFont="1" applyFill="1" applyBorder="1" applyAlignment="1">
      <alignment horizontal="center" vertical="center" wrapText="1"/>
    </xf>
    <xf numFmtId="0" fontId="61" fillId="9" borderId="89" xfId="0" applyFont="1" applyFill="1" applyBorder="1" applyAlignment="1">
      <alignment horizontal="left" vertical="center" wrapText="1"/>
    </xf>
    <xf numFmtId="0" fontId="61" fillId="9" borderId="91" xfId="0" quotePrefix="1" applyFont="1" applyFill="1" applyBorder="1" applyAlignment="1">
      <alignment horizontal="left" vertical="center" wrapText="1"/>
    </xf>
    <xf numFmtId="0" fontId="61" fillId="9" borderId="93" xfId="0" quotePrefix="1" applyFont="1" applyFill="1" applyBorder="1" applyAlignment="1">
      <alignment horizontal="left" vertical="center" wrapText="1"/>
    </xf>
    <xf numFmtId="0" fontId="60" fillId="6" borderId="0" xfId="0" applyFont="1" applyFill="1"/>
    <xf numFmtId="0" fontId="60" fillId="6" borderId="0" xfId="0" quotePrefix="1" applyFont="1" applyFill="1" applyAlignment="1">
      <alignment horizontal="left" vertical="center"/>
    </xf>
    <xf numFmtId="0" fontId="60" fillId="6" borderId="0" xfId="0" applyFont="1" applyFill="1" applyAlignment="1">
      <alignment vertical="center"/>
    </xf>
    <xf numFmtId="2" fontId="56" fillId="14" borderId="5" xfId="6" applyNumberFormat="1" applyFont="1" applyFill="1" applyBorder="1" applyAlignment="1">
      <alignment horizontal="center" vertical="center" wrapText="1"/>
    </xf>
    <xf numFmtId="0" fontId="67" fillId="14" borderId="4" xfId="6" applyFont="1" applyFill="1" applyBorder="1" applyAlignment="1">
      <alignment wrapText="1"/>
    </xf>
    <xf numFmtId="0" fontId="67" fillId="14" borderId="103" xfId="6" applyFont="1" applyFill="1" applyBorder="1" applyAlignment="1">
      <alignment wrapText="1"/>
    </xf>
    <xf numFmtId="2" fontId="56" fillId="16" borderId="73" xfId="6" applyNumberFormat="1" applyFont="1" applyFill="1" applyBorder="1" applyAlignment="1">
      <alignment horizontal="center" vertical="center" wrapText="1"/>
    </xf>
    <xf numFmtId="2" fontId="56" fillId="16" borderId="45" xfId="6" applyNumberFormat="1" applyFont="1" applyFill="1" applyBorder="1" applyAlignment="1">
      <alignment horizontal="center" vertical="center" wrapText="1"/>
    </xf>
    <xf numFmtId="2" fontId="56" fillId="16" borderId="74" xfId="6" applyNumberFormat="1" applyFont="1" applyFill="1" applyBorder="1" applyAlignment="1">
      <alignment horizontal="center" vertical="center" wrapText="1"/>
    </xf>
    <xf numFmtId="49" fontId="56" fillId="15" borderId="90" xfId="6" applyNumberFormat="1" applyFont="1" applyFill="1" applyBorder="1" applyAlignment="1">
      <alignment horizontal="center"/>
    </xf>
    <xf numFmtId="49" fontId="56" fillId="15" borderId="98" xfId="6" applyNumberFormat="1" applyFont="1" applyFill="1" applyBorder="1" applyAlignment="1">
      <alignment horizontal="left"/>
    </xf>
    <xf numFmtId="49" fontId="56" fillId="15" borderId="8" xfId="6" applyNumberFormat="1" applyFont="1" applyFill="1" applyBorder="1" applyAlignment="1">
      <alignment horizontal="center"/>
    </xf>
    <xf numFmtId="49" fontId="56" fillId="15" borderId="102" xfId="6" applyNumberFormat="1" applyFont="1" applyFill="1" applyBorder="1" applyAlignment="1">
      <alignment horizontal="left"/>
    </xf>
    <xf numFmtId="49" fontId="56" fillId="15" borderId="92" xfId="6" applyNumberFormat="1" applyFont="1" applyFill="1" applyBorder="1" applyAlignment="1">
      <alignment horizontal="center"/>
    </xf>
    <xf numFmtId="49" fontId="56" fillId="15" borderId="65" xfId="6" applyNumberFormat="1" applyFont="1" applyFill="1" applyBorder="1" applyAlignment="1">
      <alignment horizontal="left"/>
    </xf>
    <xf numFmtId="0" fontId="41" fillId="6" borderId="0" xfId="0" applyFont="1" applyFill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72" fillId="10" borderId="32" xfId="0" applyFont="1" applyFill="1" applyBorder="1" applyAlignment="1">
      <alignment horizontal="center" vertical="center"/>
    </xf>
    <xf numFmtId="0" fontId="72" fillId="10" borderId="35" xfId="0" applyFont="1" applyFill="1" applyBorder="1" applyAlignment="1">
      <alignment horizontal="center" vertical="center"/>
    </xf>
    <xf numFmtId="1" fontId="72" fillId="10" borderId="34" xfId="0" applyNumberFormat="1" applyFont="1" applyFill="1" applyBorder="1" applyAlignment="1">
      <alignment horizontal="center" vertical="center"/>
    </xf>
    <xf numFmtId="0" fontId="12" fillId="6" borderId="0" xfId="0" applyFont="1" applyFill="1"/>
    <xf numFmtId="0" fontId="72" fillId="6" borderId="0" xfId="0" applyFont="1" applyFill="1"/>
    <xf numFmtId="3" fontId="27" fillId="6" borderId="37" xfId="0" applyNumberFormat="1" applyFont="1" applyFill="1" applyBorder="1" applyAlignment="1">
      <alignment horizontal="right"/>
    </xf>
    <xf numFmtId="2" fontId="27" fillId="6" borderId="55" xfId="0" applyNumberFormat="1" applyFont="1" applyFill="1" applyBorder="1" applyAlignment="1">
      <alignment horizontal="right"/>
    </xf>
    <xf numFmtId="2" fontId="27" fillId="6" borderId="50" xfId="0" applyNumberFormat="1" applyFont="1" applyFill="1" applyBorder="1" applyAlignment="1">
      <alignment horizontal="right"/>
    </xf>
    <xf numFmtId="3" fontId="27" fillId="6" borderId="38" xfId="0" applyNumberFormat="1" applyFont="1" applyFill="1" applyBorder="1" applyAlignment="1">
      <alignment horizontal="right"/>
    </xf>
    <xf numFmtId="2" fontId="27" fillId="6" borderId="38" xfId="0" applyNumberFormat="1" applyFont="1" applyFill="1" applyBorder="1" applyAlignment="1">
      <alignment horizontal="right"/>
    </xf>
    <xf numFmtId="2" fontId="27" fillId="6" borderId="39" xfId="0" applyNumberFormat="1" applyFont="1" applyFill="1" applyBorder="1" applyAlignment="1">
      <alignment horizontal="right"/>
    </xf>
    <xf numFmtId="3" fontId="27" fillId="6" borderId="40" xfId="0" applyNumberFormat="1" applyFont="1" applyFill="1" applyBorder="1" applyAlignment="1">
      <alignment horizontal="right"/>
    </xf>
    <xf numFmtId="2" fontId="27" fillId="6" borderId="56" xfId="0" applyNumberFormat="1" applyFont="1" applyFill="1" applyBorder="1" applyAlignment="1">
      <alignment horizontal="right"/>
    </xf>
    <xf numFmtId="2" fontId="27" fillId="6" borderId="41" xfId="0" applyNumberFormat="1" applyFont="1" applyFill="1" applyBorder="1" applyAlignment="1">
      <alignment horizontal="right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3" fontId="27" fillId="6" borderId="64" xfId="0" quotePrefix="1" applyNumberFormat="1" applyFont="1" applyFill="1" applyBorder="1" applyAlignment="1">
      <alignment horizontal="right"/>
    </xf>
    <xf numFmtId="3" fontId="27" fillId="6" borderId="56" xfId="0" quotePrefix="1" applyNumberFormat="1" applyFont="1" applyFill="1" applyBorder="1" applyAlignment="1">
      <alignment horizontal="right"/>
    </xf>
    <xf numFmtId="0" fontId="6" fillId="11" borderId="31" xfId="0" applyFont="1" applyFill="1" applyBorder="1" applyAlignment="1">
      <alignment horizontal="center" vertical="center"/>
    </xf>
    <xf numFmtId="0" fontId="72" fillId="11" borderId="32" xfId="0" applyFont="1" applyFill="1" applyBorder="1" applyAlignment="1">
      <alignment horizontal="center" vertical="center"/>
    </xf>
    <xf numFmtId="0" fontId="72" fillId="11" borderId="33" xfId="0" applyFont="1" applyFill="1" applyBorder="1" applyAlignment="1">
      <alignment horizontal="center" vertical="center"/>
    </xf>
    <xf numFmtId="0" fontId="72" fillId="11" borderId="34" xfId="0" applyFont="1" applyFill="1" applyBorder="1" applyAlignment="1">
      <alignment horizontal="center" vertical="center"/>
    </xf>
    <xf numFmtId="0" fontId="56" fillId="8" borderId="7" xfId="1" applyFont="1" applyFill="1" applyBorder="1"/>
    <xf numFmtId="3" fontId="40" fillId="0" borderId="7" xfId="1" applyNumberFormat="1" applyFont="1" applyBorder="1"/>
    <xf numFmtId="0" fontId="74" fillId="9" borderId="2" xfId="0" applyFont="1" applyFill="1" applyBorder="1" applyAlignment="1">
      <alignment horizontal="center" vertical="center"/>
    </xf>
    <xf numFmtId="0" fontId="74" fillId="9" borderId="4" xfId="0" applyFont="1" applyFill="1" applyBorder="1" applyAlignment="1">
      <alignment horizontal="center" vertical="center"/>
    </xf>
    <xf numFmtId="0" fontId="74" fillId="9" borderId="11" xfId="0" applyFont="1" applyFill="1" applyBorder="1" applyAlignment="1">
      <alignment horizontal="center" vertical="center"/>
    </xf>
    <xf numFmtId="3" fontId="75" fillId="16" borderId="69" xfId="6" applyNumberFormat="1" applyFont="1" applyFill="1" applyBorder="1"/>
    <xf numFmtId="3" fontId="75" fillId="16" borderId="40" xfId="6" applyNumberFormat="1" applyFont="1" applyFill="1" applyBorder="1"/>
    <xf numFmtId="3" fontId="75" fillId="16" borderId="70" xfId="6" applyNumberFormat="1" applyFont="1" applyFill="1" applyBorder="1"/>
    <xf numFmtId="3" fontId="75" fillId="16" borderId="71" xfId="6" applyNumberFormat="1" applyFont="1" applyFill="1" applyBorder="1"/>
    <xf numFmtId="3" fontId="75" fillId="16" borderId="56" xfId="6" applyNumberFormat="1" applyFont="1" applyFill="1" applyBorder="1"/>
    <xf numFmtId="3" fontId="75" fillId="16" borderId="72" xfId="6" applyNumberFormat="1" applyFont="1" applyFill="1" applyBorder="1"/>
    <xf numFmtId="3" fontId="75" fillId="16" borderId="96" xfId="6" applyNumberFormat="1" applyFont="1" applyFill="1" applyBorder="1"/>
    <xf numFmtId="3" fontId="75" fillId="16" borderId="59" xfId="6" applyNumberFormat="1" applyFont="1" applyFill="1" applyBorder="1"/>
    <xf numFmtId="3" fontId="75" fillId="16" borderId="75" xfId="6" applyNumberFormat="1" applyFont="1" applyFill="1" applyBorder="1"/>
    <xf numFmtId="3" fontId="76" fillId="16" borderId="67" xfId="6" applyNumberFormat="1" applyFont="1" applyFill="1" applyBorder="1"/>
    <xf numFmtId="3" fontId="76" fillId="16" borderId="61" xfId="6" applyNumberFormat="1" applyFont="1" applyFill="1" applyBorder="1"/>
    <xf numFmtId="3" fontId="76" fillId="16" borderId="68" xfId="6" applyNumberFormat="1" applyFont="1" applyFill="1" applyBorder="1"/>
    <xf numFmtId="0" fontId="60" fillId="0" borderId="0" xfId="7" applyFont="1" applyBorder="1" applyAlignment="1"/>
    <xf numFmtId="0" fontId="0" fillId="0" borderId="0" xfId="0" applyAlignment="1">
      <alignment wrapText="1"/>
    </xf>
    <xf numFmtId="3" fontId="80" fillId="16" borderId="68" xfId="0" applyNumberFormat="1" applyFont="1" applyFill="1" applyBorder="1" applyAlignment="1">
      <alignment horizontal="center" vertical="center" wrapText="1"/>
    </xf>
    <xf numFmtId="0" fontId="82" fillId="16" borderId="103" xfId="0" applyFont="1" applyFill="1" applyBorder="1" applyAlignment="1">
      <alignment wrapText="1"/>
    </xf>
    <xf numFmtId="0" fontId="37" fillId="0" borderId="0" xfId="0" applyFont="1" applyFill="1"/>
    <xf numFmtId="3" fontId="0" fillId="0" borderId="0" xfId="0" applyNumberFormat="1" applyFill="1"/>
    <xf numFmtId="0" fontId="47" fillId="0" borderId="109" xfId="0" applyNumberFormat="1" applyFont="1" applyFill="1" applyBorder="1" applyAlignment="1">
      <alignment wrapText="1"/>
    </xf>
    <xf numFmtId="0" fontId="0" fillId="0" borderId="0" xfId="0" applyFill="1"/>
    <xf numFmtId="0" fontId="83" fillId="0" borderId="0" xfId="0" applyFont="1"/>
    <xf numFmtId="3" fontId="50" fillId="0" borderId="0" xfId="0" applyNumberFormat="1" applyFont="1"/>
    <xf numFmtId="0" fontId="50" fillId="0" borderId="0" xfId="0" applyFont="1"/>
    <xf numFmtId="0" fontId="37" fillId="0" borderId="0" xfId="0" applyFont="1"/>
    <xf numFmtId="3" fontId="80" fillId="16" borderId="5" xfId="0" applyNumberFormat="1" applyFont="1" applyFill="1" applyBorder="1" applyAlignment="1">
      <alignment horizontal="center" vertical="center" wrapText="1"/>
    </xf>
    <xf numFmtId="3" fontId="27" fillId="6" borderId="4" xfId="0" applyNumberFormat="1" applyFont="1" applyFill="1" applyBorder="1" applyAlignment="1">
      <alignment vertical="center"/>
    </xf>
    <xf numFmtId="3" fontId="27" fillId="6" borderId="4" xfId="0" applyNumberFormat="1" applyFont="1" applyFill="1" applyBorder="1" applyAlignment="1">
      <alignment horizontal="right" vertical="center"/>
    </xf>
    <xf numFmtId="3" fontId="27" fillId="6" borderId="11" xfId="0" applyNumberFormat="1" applyFont="1" applyFill="1" applyBorder="1" applyAlignment="1">
      <alignment horizontal="right" vertical="center"/>
    </xf>
    <xf numFmtId="3" fontId="27" fillId="6" borderId="90" xfId="4" applyNumberFormat="1" applyFont="1" applyFill="1" applyBorder="1"/>
    <xf numFmtId="3" fontId="27" fillId="6" borderId="7" xfId="0" applyNumberFormat="1" applyFont="1" applyFill="1" applyBorder="1"/>
    <xf numFmtId="3" fontId="27" fillId="6" borderId="21" xfId="0" applyNumberFormat="1" applyFont="1" applyFill="1" applyBorder="1"/>
    <xf numFmtId="3" fontId="27" fillId="6" borderId="8" xfId="4" applyNumberFormat="1" applyFont="1" applyFill="1" applyBorder="1"/>
    <xf numFmtId="3" fontId="27" fillId="6" borderId="8" xfId="0" applyNumberFormat="1" applyFont="1" applyFill="1" applyBorder="1"/>
    <xf numFmtId="3" fontId="27" fillId="6" borderId="12" xfId="0" applyNumberFormat="1" applyFont="1" applyFill="1" applyBorder="1"/>
    <xf numFmtId="3" fontId="27" fillId="6" borderId="92" xfId="4" applyNumberFormat="1" applyFont="1" applyFill="1" applyBorder="1"/>
    <xf numFmtId="3" fontId="27" fillId="6" borderId="9" xfId="0" applyNumberFormat="1" applyFont="1" applyFill="1" applyBorder="1"/>
    <xf numFmtId="3" fontId="27" fillId="6" borderId="14" xfId="0" applyNumberFormat="1" applyFont="1" applyFill="1" applyBorder="1"/>
    <xf numFmtId="3" fontId="27" fillId="6" borderId="4" xfId="0" applyNumberFormat="1" applyFont="1" applyFill="1" applyBorder="1"/>
    <xf numFmtId="3" fontId="27" fillId="6" borderId="11" xfId="0" applyNumberFormat="1" applyFont="1" applyFill="1" applyBorder="1"/>
    <xf numFmtId="3" fontId="27" fillId="6" borderId="94" xfId="4" applyNumberFormat="1" applyFont="1" applyFill="1" applyBorder="1"/>
    <xf numFmtId="3" fontId="27" fillId="6" borderId="94" xfId="0" applyNumberFormat="1" applyFont="1" applyFill="1" applyBorder="1"/>
    <xf numFmtId="3" fontId="27" fillId="6" borderId="95" xfId="0" applyNumberFormat="1" applyFont="1" applyFill="1" applyBorder="1"/>
    <xf numFmtId="3" fontId="47" fillId="0" borderId="4" xfId="0" quotePrefix="1" applyNumberFormat="1" applyFont="1" applyBorder="1" applyAlignment="1">
      <alignment horizontal="right" wrapText="1"/>
    </xf>
    <xf numFmtId="3" fontId="47" fillId="15" borderId="4" xfId="0" quotePrefix="1" applyNumberFormat="1" applyFont="1" applyFill="1" applyBorder="1" applyAlignment="1">
      <alignment wrapText="1"/>
    </xf>
    <xf numFmtId="3" fontId="47" fillId="0" borderId="4" xfId="0" quotePrefix="1" applyNumberFormat="1" applyFont="1" applyBorder="1" applyAlignment="1">
      <alignment wrapText="1"/>
    </xf>
    <xf numFmtId="3" fontId="47" fillId="0" borderId="4" xfId="0" applyNumberFormat="1" applyFont="1" applyBorder="1" applyAlignment="1">
      <alignment horizontal="right" wrapText="1"/>
    </xf>
    <xf numFmtId="3" fontId="47" fillId="0" borderId="4" xfId="0" applyNumberFormat="1" applyFont="1" applyBorder="1" applyAlignment="1">
      <alignment wrapText="1"/>
    </xf>
    <xf numFmtId="3" fontId="47" fillId="15" borderId="4" xfId="0" applyNumberFormat="1" applyFont="1" applyFill="1" applyBorder="1" applyAlignment="1">
      <alignment wrapText="1"/>
    </xf>
    <xf numFmtId="0" fontId="14" fillId="7" borderId="79" xfId="2" applyFont="1" applyFill="1" applyBorder="1" applyAlignment="1">
      <alignment horizontal="center" vertical="center" wrapText="1"/>
    </xf>
    <xf numFmtId="0" fontId="14" fillId="7" borderId="80" xfId="2" applyFont="1" applyFill="1" applyBorder="1" applyAlignment="1">
      <alignment horizontal="center" vertical="center" wrapText="1"/>
    </xf>
    <xf numFmtId="49" fontId="11" fillId="7" borderId="76" xfId="2" applyNumberFormat="1" applyFont="1" applyFill="1" applyBorder="1" applyAlignment="1">
      <alignment horizontal="center" vertical="center" wrapText="1"/>
    </xf>
    <xf numFmtId="0" fontId="11" fillId="7" borderId="84" xfId="2" applyFont="1" applyFill="1" applyBorder="1" applyAlignment="1">
      <alignment horizontal="center" vertical="center" wrapText="1"/>
    </xf>
    <xf numFmtId="0" fontId="11" fillId="7" borderId="60" xfId="2" applyFont="1" applyFill="1" applyBorder="1" applyAlignment="1">
      <alignment horizontal="center" vertical="center" wrapText="1"/>
    </xf>
    <xf numFmtId="0" fontId="11" fillId="7" borderId="78" xfId="2" applyFont="1" applyFill="1" applyBorder="1" applyAlignment="1">
      <alignment horizontal="center" vertical="center" wrapText="1"/>
    </xf>
    <xf numFmtId="0" fontId="11" fillId="7" borderId="85" xfId="2" applyFont="1" applyFill="1" applyBorder="1" applyAlignment="1">
      <alignment horizontal="center" vertical="center" wrapText="1"/>
    </xf>
    <xf numFmtId="0" fontId="11" fillId="7" borderId="86" xfId="2" applyFont="1" applyFill="1" applyBorder="1" applyAlignment="1">
      <alignment horizontal="center" vertical="center" wrapText="1"/>
    </xf>
    <xf numFmtId="0" fontId="11" fillId="7" borderId="87" xfId="2" applyFont="1" applyFill="1" applyBorder="1" applyAlignment="1">
      <alignment horizontal="center" vertical="center" wrapText="1"/>
    </xf>
    <xf numFmtId="0" fontId="11" fillId="7" borderId="80" xfId="2" applyFont="1" applyFill="1" applyBorder="1" applyAlignment="1">
      <alignment horizontal="center" vertical="center" wrapText="1"/>
    </xf>
    <xf numFmtId="49" fontId="11" fillId="7" borderId="13" xfId="2" applyNumberFormat="1" applyFont="1" applyFill="1" applyBorder="1" applyAlignment="1">
      <alignment horizontal="center" vertical="center" wrapText="1"/>
    </xf>
    <xf numFmtId="0" fontId="11" fillId="7" borderId="13" xfId="2" applyFont="1" applyFill="1" applyBorder="1" applyAlignment="1">
      <alignment horizontal="center" vertical="center" wrapText="1"/>
    </xf>
    <xf numFmtId="17" fontId="11" fillId="7" borderId="13" xfId="2" applyNumberFormat="1" applyFont="1" applyFill="1" applyBorder="1" applyAlignment="1">
      <alignment horizontal="center" vertical="center" wrapText="1"/>
    </xf>
    <xf numFmtId="17" fontId="11" fillId="7" borderId="22" xfId="2" applyNumberFormat="1" applyFont="1" applyFill="1" applyBorder="1" applyAlignment="1">
      <alignment horizontal="center" vertical="center" wrapText="1"/>
    </xf>
    <xf numFmtId="0" fontId="11" fillId="7" borderId="22" xfId="2" applyFont="1" applyFill="1" applyBorder="1" applyAlignment="1">
      <alignment horizontal="center" vertical="center" wrapText="1"/>
    </xf>
    <xf numFmtId="0" fontId="11" fillId="7" borderId="76" xfId="2" applyFont="1" applyFill="1" applyBorder="1" applyAlignment="1">
      <alignment horizontal="center" vertical="center" wrapText="1"/>
    </xf>
    <xf numFmtId="0" fontId="11" fillId="7" borderId="81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11" fillId="7" borderId="79" xfId="2" applyFont="1" applyFill="1" applyBorder="1" applyAlignment="1">
      <alignment horizontal="center" vertical="center" wrapText="1"/>
    </xf>
    <xf numFmtId="0" fontId="11" fillId="7" borderId="82" xfId="2" applyFont="1" applyFill="1" applyBorder="1" applyAlignment="1">
      <alignment horizontal="center" vertical="center" wrapText="1"/>
    </xf>
    <xf numFmtId="0" fontId="6" fillId="7" borderId="83" xfId="2" applyFont="1" applyFill="1" applyBorder="1" applyAlignment="1">
      <alignment horizontal="center" vertical="center" wrapText="1"/>
    </xf>
    <xf numFmtId="0" fontId="21" fillId="7" borderId="23" xfId="2" applyFont="1" applyFill="1" applyBorder="1" applyAlignment="1">
      <alignment horizontal="center" vertical="center" wrapText="1"/>
    </xf>
    <xf numFmtId="0" fontId="22" fillId="7" borderId="81" xfId="2" applyFont="1" applyFill="1" applyBorder="1" applyAlignment="1">
      <alignment horizontal="center" vertical="center" wrapText="1"/>
    </xf>
    <xf numFmtId="0" fontId="23" fillId="7" borderId="18" xfId="2" applyFont="1" applyFill="1" applyBorder="1" applyAlignment="1">
      <alignment horizontal="center" vertical="center" wrapText="1"/>
    </xf>
    <xf numFmtId="0" fontId="22" fillId="7" borderId="76" xfId="2" applyFont="1" applyFill="1" applyBorder="1" applyAlignment="1">
      <alignment horizontal="center" vertical="center" wrapText="1"/>
    </xf>
    <xf numFmtId="0" fontId="24" fillId="7" borderId="81" xfId="0" applyFont="1" applyFill="1" applyBorder="1" applyAlignment="1">
      <alignment horizontal="center" vertical="center" wrapText="1"/>
    </xf>
    <xf numFmtId="0" fontId="24" fillId="7" borderId="7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52" fillId="6" borderId="0" xfId="0" applyFont="1" applyFill="1" applyAlignment="1">
      <alignment horizontal="center" vertical="center"/>
    </xf>
    <xf numFmtId="0" fontId="52" fillId="6" borderId="0" xfId="0" applyFont="1" applyFill="1" applyAlignment="1">
      <alignment horizontal="center" wrapText="1"/>
    </xf>
    <xf numFmtId="0" fontId="52" fillId="6" borderId="0" xfId="0" applyFont="1" applyFill="1" applyAlignment="1">
      <alignment horizontal="left" vertical="center" wrapText="1"/>
    </xf>
    <xf numFmtId="0" fontId="4" fillId="6" borderId="0" xfId="0" applyNumberFormat="1" applyFont="1" applyFill="1" applyBorder="1" applyAlignment="1">
      <alignment horizontal="left" wrapText="1"/>
    </xf>
    <xf numFmtId="0" fontId="52" fillId="0" borderId="0" xfId="5" applyFont="1" applyBorder="1" applyAlignment="1">
      <alignment horizontal="center" vertical="center" wrapText="1"/>
    </xf>
    <xf numFmtId="0" fontId="52" fillId="0" borderId="0" xfId="5" applyFont="1" applyAlignment="1">
      <alignment horizontal="center" vertical="center" wrapText="1"/>
    </xf>
    <xf numFmtId="0" fontId="52" fillId="0" borderId="0" xfId="5" applyFont="1" applyBorder="1" applyAlignment="1">
      <alignment horizontal="left" vertical="center" wrapText="1"/>
    </xf>
    <xf numFmtId="17" fontId="52" fillId="0" borderId="0" xfId="5" applyNumberFormat="1" applyFont="1" applyBorder="1" applyAlignment="1">
      <alignment horizontal="center" vertical="center" wrapText="1"/>
    </xf>
    <xf numFmtId="49" fontId="52" fillId="0" borderId="0" xfId="5" applyNumberFormat="1" applyFont="1" applyBorder="1" applyAlignment="1">
      <alignment horizontal="center" vertical="center" wrapText="1"/>
    </xf>
    <xf numFmtId="0" fontId="45" fillId="0" borderId="0" xfId="7" applyFont="1" applyAlignment="1">
      <alignment horizontal="center"/>
    </xf>
    <xf numFmtId="17" fontId="60" fillId="0" borderId="0" xfId="7" applyNumberFormat="1" applyFont="1" applyBorder="1" applyAlignment="1">
      <alignment horizontal="center"/>
    </xf>
    <xf numFmtId="49" fontId="60" fillId="0" borderId="0" xfId="7" applyNumberFormat="1" applyFont="1" applyBorder="1" applyAlignment="1">
      <alignment horizontal="center"/>
    </xf>
    <xf numFmtId="0" fontId="61" fillId="18" borderId="103" xfId="7" applyFont="1" applyFill="1" applyBorder="1" applyAlignment="1">
      <alignment horizontal="center" vertical="center" wrapText="1"/>
    </xf>
    <xf numFmtId="0" fontId="62" fillId="18" borderId="104" xfId="7" applyFont="1" applyFill="1" applyBorder="1" applyAlignment="1">
      <alignment horizontal="center" vertical="center" wrapText="1"/>
    </xf>
    <xf numFmtId="0" fontId="61" fillId="18" borderId="78" xfId="7" applyFont="1" applyFill="1" applyBorder="1" applyAlignment="1">
      <alignment horizontal="center" vertical="center" wrapText="1"/>
    </xf>
    <xf numFmtId="0" fontId="62" fillId="18" borderId="85" xfId="7" applyFont="1" applyFill="1" applyBorder="1" applyAlignment="1">
      <alignment horizontal="center" vertical="center" wrapText="1"/>
    </xf>
    <xf numFmtId="0" fontId="60" fillId="0" borderId="0" xfId="7" applyFont="1" applyBorder="1" applyAlignment="1">
      <alignment horizontal="center" wrapText="1"/>
    </xf>
    <xf numFmtId="0" fontId="54" fillId="8" borderId="5" xfId="1" applyFont="1" applyFill="1" applyBorder="1" applyAlignment="1">
      <alignment horizontal="center" vertical="center" wrapText="1"/>
    </xf>
    <xf numFmtId="0" fontId="54" fillId="8" borderId="13" xfId="1" applyFont="1" applyFill="1" applyBorder="1" applyAlignment="1">
      <alignment horizontal="center" vertical="center" wrapText="1"/>
    </xf>
    <xf numFmtId="2" fontId="64" fillId="0" borderId="0" xfId="1" applyNumberFormat="1" applyFont="1" applyBorder="1" applyAlignment="1">
      <alignment horizontal="left" vertical="justify" wrapText="1"/>
    </xf>
    <xf numFmtId="0" fontId="55" fillId="0" borderId="0" xfId="1" applyFont="1" applyAlignment="1">
      <alignment horizontal="left" vertical="justify"/>
    </xf>
    <xf numFmtId="0" fontId="52" fillId="0" borderId="0" xfId="1" applyFont="1" applyAlignment="1">
      <alignment horizontal="center"/>
    </xf>
    <xf numFmtId="0" fontId="52" fillId="0" borderId="0" xfId="1" applyFont="1" applyAlignment="1">
      <alignment horizontal="center" vertical="center" wrapText="1"/>
    </xf>
    <xf numFmtId="0" fontId="53" fillId="0" borderId="0" xfId="1" applyFont="1" applyAlignment="1">
      <alignment horizontal="center" vertical="center" wrapText="1"/>
    </xf>
    <xf numFmtId="49" fontId="52" fillId="0" borderId="0" xfId="1" applyNumberFormat="1" applyFont="1" applyAlignment="1">
      <alignment horizontal="center" wrapText="1"/>
    </xf>
    <xf numFmtId="0" fontId="56" fillId="8" borderId="115" xfId="1" applyFont="1" applyFill="1" applyBorder="1" applyAlignment="1">
      <alignment horizontal="center" vertical="center" wrapText="1"/>
    </xf>
    <xf numFmtId="0" fontId="56" fillId="8" borderId="116" xfId="1" applyFont="1" applyFill="1" applyBorder="1" applyAlignment="1">
      <alignment horizontal="center" vertical="center" wrapText="1"/>
    </xf>
    <xf numFmtId="0" fontId="56" fillId="8" borderId="117" xfId="1" applyFont="1" applyFill="1" applyBorder="1" applyAlignment="1">
      <alignment horizontal="center" vertical="center" wrapText="1"/>
    </xf>
    <xf numFmtId="0" fontId="56" fillId="8" borderId="72" xfId="1" applyFont="1" applyFill="1" applyBorder="1" applyAlignment="1">
      <alignment horizontal="center" vertical="center" wrapText="1"/>
    </xf>
    <xf numFmtId="0" fontId="56" fillId="8" borderId="74" xfId="1" applyFont="1" applyFill="1" applyBorder="1" applyAlignment="1">
      <alignment horizontal="center" vertical="center" wrapText="1"/>
    </xf>
    <xf numFmtId="0" fontId="56" fillId="8" borderId="71" xfId="1" applyFont="1" applyFill="1" applyBorder="1" applyAlignment="1">
      <alignment horizontal="center" vertical="center" wrapText="1"/>
    </xf>
    <xf numFmtId="0" fontId="56" fillId="8" borderId="73" xfId="1" applyFont="1" applyFill="1" applyBorder="1" applyAlignment="1">
      <alignment horizontal="center" vertical="center" wrapText="1"/>
    </xf>
    <xf numFmtId="0" fontId="56" fillId="8" borderId="110" xfId="1" applyFont="1" applyFill="1" applyBorder="1" applyAlignment="1">
      <alignment horizontal="center" vertical="center" wrapText="1"/>
    </xf>
    <xf numFmtId="0" fontId="56" fillId="8" borderId="111" xfId="1" applyFont="1" applyFill="1" applyBorder="1" applyAlignment="1">
      <alignment horizontal="center" vertical="center" wrapText="1"/>
    </xf>
    <xf numFmtId="0" fontId="56" fillId="8" borderId="112" xfId="1" applyFont="1" applyFill="1" applyBorder="1" applyAlignment="1">
      <alignment horizontal="center" vertical="center" wrapText="1"/>
    </xf>
    <xf numFmtId="0" fontId="56" fillId="8" borderId="90" xfId="1" applyFont="1" applyFill="1" applyBorder="1" applyAlignment="1">
      <alignment horizontal="center" vertical="center" wrapText="1"/>
    </xf>
    <xf numFmtId="0" fontId="56" fillId="8" borderId="8" xfId="1" applyFont="1" applyFill="1" applyBorder="1" applyAlignment="1">
      <alignment horizontal="center" vertical="center" wrapText="1"/>
    </xf>
    <xf numFmtId="0" fontId="56" fillId="8" borderId="92" xfId="1" applyFont="1" applyFill="1" applyBorder="1" applyAlignment="1">
      <alignment horizontal="center" vertical="center" wrapText="1"/>
    </xf>
    <xf numFmtId="0" fontId="56" fillId="8" borderId="113" xfId="1" applyFont="1" applyFill="1" applyBorder="1" applyAlignment="1">
      <alignment horizontal="center" vertical="center" wrapText="1"/>
    </xf>
    <xf numFmtId="0" fontId="56" fillId="8" borderId="102" xfId="1" applyFont="1" applyFill="1" applyBorder="1" applyAlignment="1">
      <alignment horizontal="center" vertical="center" wrapText="1"/>
    </xf>
    <xf numFmtId="0" fontId="56" fillId="8" borderId="114" xfId="1" applyFont="1" applyFill="1" applyBorder="1" applyAlignment="1">
      <alignment horizontal="center" vertical="center" wrapText="1"/>
    </xf>
    <xf numFmtId="0" fontId="73" fillId="8" borderId="99" xfId="1" applyFont="1" applyFill="1" applyBorder="1" applyAlignment="1">
      <alignment horizontal="center"/>
    </xf>
    <xf numFmtId="0" fontId="73" fillId="8" borderId="101" xfId="1" applyFont="1" applyFill="1" applyBorder="1" applyAlignment="1">
      <alignment horizontal="center"/>
    </xf>
    <xf numFmtId="0" fontId="56" fillId="8" borderId="5" xfId="1" applyFont="1" applyFill="1" applyBorder="1" applyAlignment="1">
      <alignment horizontal="center" vertical="center" wrapText="1"/>
    </xf>
    <xf numFmtId="0" fontId="56" fillId="8" borderId="13" xfId="1" applyFont="1" applyFill="1" applyBorder="1" applyAlignment="1">
      <alignment horizontal="center" vertical="center" wrapText="1"/>
    </xf>
    <xf numFmtId="0" fontId="52" fillId="0" borderId="0" xfId="6" applyFont="1" applyAlignment="1">
      <alignment horizontal="center"/>
    </xf>
    <xf numFmtId="17" fontId="66" fillId="13" borderId="85" xfId="6" applyNumberFormat="1" applyFont="1" applyFill="1" applyBorder="1" applyAlignment="1">
      <alignment horizontal="center" vertical="center" wrapText="1"/>
    </xf>
    <xf numFmtId="49" fontId="66" fillId="13" borderId="85" xfId="6" applyNumberFormat="1" applyFont="1" applyFill="1" applyBorder="1" applyAlignment="1">
      <alignment horizontal="center" vertical="center" wrapText="1"/>
    </xf>
    <xf numFmtId="0" fontId="25" fillId="0" borderId="0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77" fillId="17" borderId="0" xfId="0" applyFont="1" applyFill="1" applyAlignment="1">
      <alignment horizontal="center"/>
    </xf>
    <xf numFmtId="49" fontId="78" fillId="17" borderId="85" xfId="0" applyNumberFormat="1" applyFont="1" applyFill="1" applyBorder="1" applyAlignment="1">
      <alignment horizontal="center" vertical="center" wrapText="1"/>
    </xf>
    <xf numFmtId="0" fontId="79" fillId="16" borderId="5" xfId="0" applyFont="1" applyFill="1" applyBorder="1" applyAlignment="1">
      <alignment horizontal="center" vertical="center" wrapText="1"/>
    </xf>
    <xf numFmtId="0" fontId="79" fillId="16" borderId="19" xfId="0" applyFont="1" applyFill="1" applyBorder="1" applyAlignment="1">
      <alignment horizontal="center" vertical="center" wrapText="1"/>
    </xf>
    <xf numFmtId="3" fontId="80" fillId="16" borderId="5" xfId="0" applyNumberFormat="1" applyFont="1" applyFill="1" applyBorder="1" applyAlignment="1">
      <alignment horizontal="center" vertical="center" wrapText="1"/>
    </xf>
    <xf numFmtId="3" fontId="80" fillId="16" borderId="19" xfId="0" applyNumberFormat="1" applyFont="1" applyFill="1" applyBorder="1" applyAlignment="1">
      <alignment horizontal="center" vertical="center" wrapText="1"/>
    </xf>
    <xf numFmtId="0" fontId="81" fillId="16" borderId="103" xfId="0" applyFont="1" applyFill="1" applyBorder="1" applyAlignment="1">
      <alignment horizontal="center" vertical="center" wrapText="1"/>
    </xf>
    <xf numFmtId="0" fontId="81" fillId="16" borderId="104" xfId="0" applyFont="1" applyFill="1" applyBorder="1" applyAlignment="1">
      <alignment horizontal="center" vertical="center" wrapText="1"/>
    </xf>
    <xf numFmtId="0" fontId="81" fillId="16" borderId="16" xfId="0" applyFont="1" applyFill="1" applyBorder="1" applyAlignment="1">
      <alignment horizontal="center" vertical="center" wrapText="1"/>
    </xf>
    <xf numFmtId="49" fontId="56" fillId="15" borderId="78" xfId="6" applyNumberFormat="1" applyFont="1" applyFill="1" applyBorder="1" applyAlignment="1">
      <alignment horizontal="center"/>
    </xf>
    <xf numFmtId="49" fontId="56" fillId="15" borderId="104" xfId="6" applyNumberFormat="1" applyFont="1" applyFill="1" applyBorder="1" applyAlignment="1">
      <alignment horizontal="center"/>
    </xf>
    <xf numFmtId="3" fontId="56" fillId="15" borderId="5" xfId="6" applyNumberFormat="1" applyFont="1" applyFill="1" applyBorder="1" applyAlignment="1">
      <alignment horizontal="center" vertical="center" wrapText="1"/>
    </xf>
    <xf numFmtId="3" fontId="56" fillId="15" borderId="13" xfId="6" applyNumberFormat="1" applyFont="1" applyFill="1" applyBorder="1" applyAlignment="1">
      <alignment horizontal="center" vertical="center" wrapText="1"/>
    </xf>
    <xf numFmtId="3" fontId="56" fillId="15" borderId="108" xfId="6" applyNumberFormat="1" applyFont="1" applyFill="1" applyBorder="1" applyAlignment="1">
      <alignment horizontal="center" vertical="center" wrapText="1"/>
    </xf>
    <xf numFmtId="3" fontId="56" fillId="15" borderId="77" xfId="6" applyNumberFormat="1" applyFont="1" applyFill="1" applyBorder="1" applyAlignment="1">
      <alignment horizontal="center" vertical="center" wrapText="1"/>
    </xf>
    <xf numFmtId="3" fontId="56" fillId="15" borderId="78" xfId="6" applyNumberFormat="1" applyFont="1" applyFill="1" applyBorder="1" applyAlignment="1">
      <alignment horizontal="center" vertical="center" wrapText="1"/>
    </xf>
    <xf numFmtId="0" fontId="56" fillId="16" borderId="67" xfId="6" applyFont="1" applyFill="1" applyBorder="1" applyAlignment="1">
      <alignment horizontal="center" vertical="center" wrapText="1"/>
    </xf>
    <xf numFmtId="0" fontId="56" fillId="16" borderId="61" xfId="6" applyFont="1" applyFill="1" applyBorder="1" applyAlignment="1">
      <alignment horizontal="center" vertical="center" wrapText="1"/>
    </xf>
    <xf numFmtId="0" fontId="56" fillId="16" borderId="68" xfId="6" applyFont="1" applyFill="1" applyBorder="1" applyAlignment="1">
      <alignment horizontal="center" vertical="center" wrapText="1"/>
    </xf>
    <xf numFmtId="0" fontId="71" fillId="16" borderId="69" xfId="6" applyFont="1" applyFill="1" applyBorder="1" applyAlignment="1">
      <alignment horizontal="center" vertical="center" wrapText="1"/>
    </xf>
    <xf numFmtId="0" fontId="71" fillId="16" borderId="40" xfId="6" applyFont="1" applyFill="1" applyBorder="1" applyAlignment="1">
      <alignment horizontal="center" vertical="center" wrapText="1"/>
    </xf>
    <xf numFmtId="0" fontId="71" fillId="16" borderId="70" xfId="6" applyFont="1" applyFill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6"/>
    <cellStyle name="Normal 4" xfId="9"/>
    <cellStyle name="Normal 5" xfId="10"/>
    <cellStyle name="Normal 6" xfId="11"/>
    <cellStyle name="Normal_Info0703" xfId="2"/>
    <cellStyle name="Normal_PAS_MARTIE" xfId="5"/>
    <cellStyle name="Normal_pensie_sociala" xfId="8"/>
    <cellStyle name="Normal_someri" xfId="3"/>
    <cellStyle name="Normal_TOTAGRM" xfId="7"/>
    <cellStyle name="Normal_veterani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A6CABE"/>
      <color rgb="FFDA9C96"/>
      <color rgb="FFFF5050"/>
      <color rgb="FFCCFF99"/>
      <color rgb="FF99FF66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Infoman/pmed07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med08"/>
      <sheetName val="pmed0705"/>
    </sheetNames>
    <sheetDataSet>
      <sheetData sheetId="0">
        <row r="5">
          <cell r="F5">
            <v>2018547</v>
          </cell>
          <cell r="T5">
            <v>1.21926</v>
          </cell>
        </row>
        <row r="6">
          <cell r="F6">
            <v>111084</v>
          </cell>
          <cell r="T6">
            <v>1.2264999999999999</v>
          </cell>
        </row>
        <row r="7">
          <cell r="F7">
            <v>89385</v>
          </cell>
          <cell r="T7">
            <v>1.42188</v>
          </cell>
        </row>
        <row r="8">
          <cell r="F8">
            <v>21699</v>
          </cell>
          <cell r="T8">
            <v>0.42168</v>
          </cell>
        </row>
        <row r="10">
          <cell r="F10">
            <v>681937</v>
          </cell>
          <cell r="T10">
            <v>0.55632999999999999</v>
          </cell>
        </row>
        <row r="11">
          <cell r="F11">
            <v>220941</v>
          </cell>
          <cell r="T11">
            <v>0.61746999999999996</v>
          </cell>
        </row>
        <row r="12">
          <cell r="F12">
            <v>174432</v>
          </cell>
          <cell r="T12">
            <v>0.72270000000000001</v>
          </cell>
        </row>
        <row r="13">
          <cell r="F13">
            <v>46509</v>
          </cell>
          <cell r="T13">
            <v>0.2228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8"/>
  <sheetViews>
    <sheetView workbookViewId="0">
      <selection activeCell="G19" sqref="G19"/>
    </sheetView>
  </sheetViews>
  <sheetFormatPr defaultRowHeight="12.75"/>
  <cols>
    <col min="1" max="1" width="22.42578125" style="5" customWidth="1"/>
    <col min="2" max="3" width="8.7109375" style="5" customWidth="1"/>
    <col min="4" max="4" width="8.42578125" style="5" customWidth="1"/>
    <col min="5" max="5" width="8" style="5" customWidth="1"/>
    <col min="6" max="6" width="11.28515625" style="5" bestFit="1" customWidth="1"/>
    <col min="7" max="7" width="9" style="5" customWidth="1"/>
    <col min="8" max="8" width="8.85546875" style="5" customWidth="1"/>
    <col min="9" max="9" width="7.85546875" style="5" customWidth="1"/>
    <col min="10" max="10" width="8.85546875" style="5" customWidth="1"/>
    <col min="11" max="11" width="7.7109375" style="5" customWidth="1"/>
    <col min="12" max="12" width="6.5703125" style="5" customWidth="1"/>
    <col min="13" max="13" width="7.28515625" style="5" customWidth="1"/>
    <col min="14" max="14" width="6.85546875" style="5" customWidth="1"/>
    <col min="15" max="16384" width="9.140625" style="5"/>
  </cols>
  <sheetData>
    <row r="1" spans="1:256">
      <c r="L1" s="6"/>
    </row>
    <row r="2" spans="1:256">
      <c r="L2" s="6"/>
    </row>
    <row r="3" spans="1:256" ht="18.75">
      <c r="B3" s="6" t="s">
        <v>0</v>
      </c>
      <c r="C3" s="6"/>
      <c r="D3" s="6"/>
      <c r="E3" s="6"/>
      <c r="G3" s="7" t="s">
        <v>5</v>
      </c>
      <c r="M3" s="8" t="s">
        <v>49</v>
      </c>
      <c r="N3" s="9"/>
    </row>
    <row r="4" spans="1:256" ht="18.75">
      <c r="G4" s="7" t="s">
        <v>51</v>
      </c>
      <c r="O4" s="10"/>
    </row>
    <row r="5" spans="1:256" ht="18.75">
      <c r="G5" s="11" t="s">
        <v>41</v>
      </c>
      <c r="O5" s="10"/>
    </row>
    <row r="6" spans="1:256" ht="14.25" customHeight="1">
      <c r="A6" s="12" t="s">
        <v>76</v>
      </c>
      <c r="G6" s="11" t="s">
        <v>84</v>
      </c>
      <c r="H6" s="13"/>
      <c r="J6" s="14"/>
      <c r="K6" s="13"/>
      <c r="L6" s="13"/>
      <c r="O6" s="10"/>
    </row>
    <row r="7" spans="1:256" ht="12.75" customHeight="1">
      <c r="A7" s="12" t="s">
        <v>75</v>
      </c>
      <c r="G7" s="11"/>
      <c r="H7" s="13"/>
      <c r="J7" s="14"/>
      <c r="K7" s="13"/>
      <c r="L7" s="13"/>
      <c r="O7" s="10"/>
    </row>
    <row r="8" spans="1:256" s="16" customFormat="1" ht="14.1" customHeight="1">
      <c r="A8" s="137" t="s">
        <v>85</v>
      </c>
      <c r="B8" s="137"/>
      <c r="C8" s="137"/>
      <c r="D8" s="137"/>
      <c r="E8" s="29">
        <f>ROUND((E9+100)*109.3*114.1*117.8*130.3/100/100/100/100,1)-100</f>
        <v>101.19999999999999</v>
      </c>
      <c r="F8" s="137" t="s">
        <v>54</v>
      </c>
      <c r="G8" s="29"/>
      <c r="H8" s="137"/>
      <c r="I8" s="147" t="s">
        <v>87</v>
      </c>
      <c r="J8" s="137"/>
      <c r="K8" s="137"/>
      <c r="L8" s="137"/>
      <c r="M8" s="137"/>
      <c r="N8" s="2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7" customFormat="1" ht="14.1" customHeight="1" thickBot="1">
      <c r="A9" s="137" t="s">
        <v>86</v>
      </c>
      <c r="B9" s="137"/>
      <c r="C9" s="137"/>
      <c r="D9" s="137"/>
      <c r="E9" s="30">
        <v>5.0999999999999996</v>
      </c>
      <c r="F9" s="137" t="s">
        <v>54</v>
      </c>
      <c r="G9" s="19"/>
      <c r="H9" s="137"/>
      <c r="I9" s="137"/>
      <c r="J9" s="137"/>
      <c r="K9" s="137"/>
      <c r="L9" s="137"/>
      <c r="M9" s="137"/>
      <c r="N9" s="30"/>
    </row>
    <row r="10" spans="1:256" ht="10.5" customHeight="1" thickTop="1" thickBot="1">
      <c r="A10" s="496" t="s">
        <v>1</v>
      </c>
      <c r="B10" s="498" t="s">
        <v>45</v>
      </c>
      <c r="C10" s="498" t="s">
        <v>52</v>
      </c>
      <c r="D10" s="500" t="s">
        <v>53</v>
      </c>
      <c r="E10" s="501"/>
      <c r="F10" s="476" t="s">
        <v>77</v>
      </c>
      <c r="G10" s="476" t="s">
        <v>83</v>
      </c>
      <c r="H10" s="491" t="s">
        <v>38</v>
      </c>
      <c r="I10" s="492"/>
      <c r="J10" s="494" t="s">
        <v>39</v>
      </c>
      <c r="K10" s="494"/>
      <c r="L10" s="478" t="s">
        <v>43</v>
      </c>
      <c r="M10" s="479"/>
      <c r="N10" s="480"/>
    </row>
    <row r="11" spans="1:256" ht="17.25" customHeight="1" thickTop="1" thickBot="1">
      <c r="A11" s="497"/>
      <c r="B11" s="499"/>
      <c r="C11" s="499"/>
      <c r="D11" s="502"/>
      <c r="E11" s="503"/>
      <c r="F11" s="476"/>
      <c r="G11" s="476"/>
      <c r="H11" s="481"/>
      <c r="I11" s="493"/>
      <c r="J11" s="495"/>
      <c r="K11" s="495"/>
      <c r="L11" s="481"/>
      <c r="M11" s="482"/>
      <c r="N11" s="483"/>
    </row>
    <row r="12" spans="1:256" ht="15" customHeight="1" thickTop="1" thickBot="1">
      <c r="A12" s="497"/>
      <c r="B12" s="499"/>
      <c r="C12" s="499"/>
      <c r="D12" s="502"/>
      <c r="E12" s="503"/>
      <c r="F12" s="476"/>
      <c r="G12" s="476"/>
      <c r="H12" s="484" t="s">
        <v>40</v>
      </c>
      <c r="I12" s="484" t="s">
        <v>31</v>
      </c>
      <c r="J12" s="484" t="s">
        <v>40</v>
      </c>
      <c r="K12" s="484" t="s">
        <v>31</v>
      </c>
      <c r="L12" s="486" t="s">
        <v>55</v>
      </c>
      <c r="M12" s="488">
        <v>38322</v>
      </c>
      <c r="N12" s="489">
        <v>36861</v>
      </c>
    </row>
    <row r="13" spans="1:256" ht="19.5" customHeight="1" thickTop="1" thickBot="1">
      <c r="A13" s="497"/>
      <c r="B13" s="499"/>
      <c r="C13" s="499"/>
      <c r="D13" s="504"/>
      <c r="E13" s="505"/>
      <c r="F13" s="477"/>
      <c r="G13" s="477"/>
      <c r="H13" s="485"/>
      <c r="I13" s="485"/>
      <c r="J13" s="485"/>
      <c r="K13" s="485"/>
      <c r="L13" s="487"/>
      <c r="M13" s="487"/>
      <c r="N13" s="490"/>
    </row>
    <row r="14" spans="1:256" ht="12" customHeight="1" thickBot="1">
      <c r="A14" s="21">
        <v>0</v>
      </c>
      <c r="B14" s="22">
        <v>1</v>
      </c>
      <c r="C14" s="22">
        <v>2</v>
      </c>
      <c r="D14" s="23">
        <v>3</v>
      </c>
      <c r="E14" s="23" t="s">
        <v>54</v>
      </c>
      <c r="F14" s="24">
        <v>4</v>
      </c>
      <c r="G14" s="24">
        <v>5</v>
      </c>
      <c r="H14" s="24">
        <v>6</v>
      </c>
      <c r="I14" s="24">
        <v>7</v>
      </c>
      <c r="J14" s="24">
        <v>8</v>
      </c>
      <c r="K14" s="24">
        <v>9</v>
      </c>
      <c r="L14" s="24">
        <v>10</v>
      </c>
      <c r="M14" s="24">
        <v>11</v>
      </c>
      <c r="N14" s="25">
        <v>12</v>
      </c>
    </row>
    <row r="15" spans="1:256" ht="12.75" customHeight="1" thickBot="1">
      <c r="A15" s="138" t="s">
        <v>56</v>
      </c>
      <c r="B15" s="31" t="e">
        <f>B16+B35</f>
        <v>#REF!</v>
      </c>
      <c r="C15" s="31">
        <f>C16+C35</f>
        <v>6139210</v>
      </c>
      <c r="D15" s="31" t="e">
        <f>B15-C15</f>
        <v>#REF!</v>
      </c>
      <c r="E15" s="38" t="e">
        <f>B15/C15*100-100</f>
        <v>#REF!</v>
      </c>
      <c r="F15" s="31">
        <v>828396</v>
      </c>
      <c r="G15" s="39">
        <v>2107545.6143025802</v>
      </c>
      <c r="H15" s="31">
        <v>2197939.6164967269</v>
      </c>
      <c r="I15" s="40">
        <v>0.74216493797174532</v>
      </c>
      <c r="J15" s="31" t="e">
        <f>#REF!*10000</f>
        <v>#REF!</v>
      </c>
      <c r="K15" s="40" t="e">
        <f>#REF!</f>
        <v>#REF!</v>
      </c>
      <c r="L15" s="41" t="e">
        <f>J15/H15*100-100</f>
        <v>#REF!</v>
      </c>
      <c r="M15" s="38" t="e">
        <f t="shared" ref="M15:M36" si="0">J15/G15*100-100</f>
        <v>#REF!</v>
      </c>
      <c r="N15" s="46" t="e">
        <f>J15/F15*100-100</f>
        <v>#REF!</v>
      </c>
    </row>
    <row r="16" spans="1:256" ht="15.75" customHeight="1" thickBot="1">
      <c r="A16" s="138" t="s">
        <v>61</v>
      </c>
      <c r="B16" s="32" t="e">
        <f>B17+B28+B29+B30+B34</f>
        <v>#REF!</v>
      </c>
      <c r="C16" s="32">
        <v>4364842</v>
      </c>
      <c r="D16" s="32" t="e">
        <f>B16-C16</f>
        <v>#REF!</v>
      </c>
      <c r="E16" s="42" t="e">
        <f>B16/C16*100-100</f>
        <v>#REF!</v>
      </c>
      <c r="F16" s="32">
        <v>1076735</v>
      </c>
      <c r="G16" s="43">
        <v>2516733.4668567288</v>
      </c>
      <c r="H16" s="32">
        <v>2610621.8366825469</v>
      </c>
      <c r="I16" s="44">
        <v>0.88134593891929147</v>
      </c>
      <c r="J16" s="32" t="e">
        <f>#REF!*10000</f>
        <v>#REF!</v>
      </c>
      <c r="K16" s="44" t="e">
        <f>#REF!</f>
        <v>#REF!</v>
      </c>
      <c r="L16" s="45" t="e">
        <f t="shared" ref="L16:L36" si="1">J16/H16*100-100</f>
        <v>#REF!</v>
      </c>
      <c r="M16" s="42" t="e">
        <f t="shared" si="0"/>
        <v>#REF!</v>
      </c>
      <c r="N16" s="46" t="e">
        <f t="shared" ref="N16:N36" si="2">J16/F16*100-100</f>
        <v>#REF!</v>
      </c>
    </row>
    <row r="17" spans="1:14" ht="13.5" thickBot="1">
      <c r="A17" s="139" t="s">
        <v>25</v>
      </c>
      <c r="B17" s="57" t="e">
        <f>B18+B23</f>
        <v>#REF!</v>
      </c>
      <c r="C17" s="120">
        <v>3080822</v>
      </c>
      <c r="D17" s="120" t="e">
        <f>B17-C17</f>
        <v>#REF!</v>
      </c>
      <c r="E17" s="121" t="e">
        <f>B17/C17*100-100</f>
        <v>#REF!</v>
      </c>
      <c r="F17" s="120">
        <v>1233850</v>
      </c>
      <c r="G17" s="122">
        <v>2935285.236651246</v>
      </c>
      <c r="H17" s="120">
        <v>3041913.2865168112</v>
      </c>
      <c r="I17" s="123">
        <v>1.0234968351267857</v>
      </c>
      <c r="J17" s="120" t="e">
        <f>#REF!*10000</f>
        <v>#REF!</v>
      </c>
      <c r="K17" s="124" t="e">
        <f>#REF!</f>
        <v>#REF!</v>
      </c>
      <c r="L17" s="125" t="e">
        <f t="shared" si="1"/>
        <v>#REF!</v>
      </c>
      <c r="M17" s="126" t="e">
        <f t="shared" si="0"/>
        <v>#REF!</v>
      </c>
      <c r="N17" s="127" t="e">
        <f t="shared" si="2"/>
        <v>#REF!</v>
      </c>
    </row>
    <row r="18" spans="1:14" ht="13.5" thickBot="1">
      <c r="A18" s="140" t="s">
        <v>57</v>
      </c>
      <c r="B18" s="130" t="e">
        <f>stat!#REF!</f>
        <v>#REF!</v>
      </c>
      <c r="C18" s="130">
        <v>2246925</v>
      </c>
      <c r="D18" s="130" t="e">
        <f t="shared" ref="D18:D36" si="3">B18-C18</f>
        <v>#REF!</v>
      </c>
      <c r="E18" s="131" t="e">
        <f>B18/C18*100-100</f>
        <v>#REF!</v>
      </c>
      <c r="F18" s="130">
        <v>1414449</v>
      </c>
      <c r="G18" s="132">
        <v>3506939.100443406</v>
      </c>
      <c r="H18" s="130">
        <v>3627592.0689037708</v>
      </c>
      <c r="I18" s="133">
        <v>1.2206067178379238</v>
      </c>
      <c r="J18" s="130" t="e">
        <f>#REF!*10000</f>
        <v>#REF!</v>
      </c>
      <c r="K18" s="133" t="e">
        <f>#REF!</f>
        <v>#REF!</v>
      </c>
      <c r="L18" s="134" t="e">
        <f t="shared" si="1"/>
        <v>#REF!</v>
      </c>
      <c r="M18" s="135" t="e">
        <f t="shared" si="0"/>
        <v>#REF!</v>
      </c>
      <c r="N18" s="136" t="e">
        <f t="shared" si="2"/>
        <v>#REF!</v>
      </c>
    </row>
    <row r="19" spans="1:14">
      <c r="A19" s="141" t="s">
        <v>63</v>
      </c>
      <c r="B19" s="100">
        <f>[1]pmed08!F5</f>
        <v>2018547</v>
      </c>
      <c r="C19" s="100">
        <v>2246925</v>
      </c>
      <c r="D19" s="100">
        <f t="shared" si="3"/>
        <v>-228378</v>
      </c>
      <c r="E19" s="101">
        <f>B19/C19*100-100</f>
        <v>-10.16402416636069</v>
      </c>
      <c r="F19" s="100">
        <f>F18</f>
        <v>1414449</v>
      </c>
      <c r="G19" s="128">
        <v>3509617</v>
      </c>
      <c r="H19" s="128">
        <v>3628668</v>
      </c>
      <c r="I19" s="129">
        <v>1.22062</v>
      </c>
      <c r="J19" s="128" t="e">
        <f>#REF!*10000</f>
        <v>#REF!</v>
      </c>
      <c r="K19" s="102">
        <f>[1]pmed08!T5</f>
        <v>1.21926</v>
      </c>
      <c r="L19" s="103" t="e">
        <f t="shared" si="1"/>
        <v>#REF!</v>
      </c>
      <c r="M19" s="104" t="e">
        <f t="shared" si="0"/>
        <v>#REF!</v>
      </c>
      <c r="N19" s="105" t="e">
        <f t="shared" si="2"/>
        <v>#REF!</v>
      </c>
    </row>
    <row r="20" spans="1:14">
      <c r="A20" s="141" t="s">
        <v>64</v>
      </c>
      <c r="B20" s="106">
        <f>[1]pmed08!F6</f>
        <v>111084</v>
      </c>
      <c r="C20" s="113" t="s">
        <v>42</v>
      </c>
      <c r="D20" s="100">
        <f>B20</f>
        <v>111084</v>
      </c>
      <c r="E20" s="114" t="s">
        <v>42</v>
      </c>
      <c r="F20" s="115" t="s">
        <v>42</v>
      </c>
      <c r="G20" s="107">
        <v>3445796</v>
      </c>
      <c r="H20" s="107">
        <v>3606953</v>
      </c>
      <c r="I20" s="108">
        <v>1.22038</v>
      </c>
      <c r="J20" s="107" t="e">
        <f>#REF!*10000</f>
        <v>#REF!</v>
      </c>
      <c r="K20" s="109">
        <f>[1]pmed08!T6</f>
        <v>1.2264999999999999</v>
      </c>
      <c r="L20" s="110" t="e">
        <f t="shared" si="1"/>
        <v>#REF!</v>
      </c>
      <c r="M20" s="111" t="e">
        <f t="shared" si="0"/>
        <v>#REF!</v>
      </c>
      <c r="N20" s="116" t="s">
        <v>42</v>
      </c>
    </row>
    <row r="21" spans="1:14">
      <c r="A21" s="141" t="s">
        <v>58</v>
      </c>
      <c r="B21" s="106">
        <f>[1]pmed08!F7</f>
        <v>89385</v>
      </c>
      <c r="C21" s="113" t="s">
        <v>42</v>
      </c>
      <c r="D21" s="100">
        <f>B21</f>
        <v>89385</v>
      </c>
      <c r="E21" s="117" t="s">
        <v>42</v>
      </c>
      <c r="F21" s="115" t="s">
        <v>42</v>
      </c>
      <c r="G21" s="107">
        <v>4082382</v>
      </c>
      <c r="H21" s="107">
        <v>4206348</v>
      </c>
      <c r="I21" s="108">
        <v>1.4231799999999999</v>
      </c>
      <c r="J21" s="107" t="e">
        <f>#REF!*10000</f>
        <v>#REF!</v>
      </c>
      <c r="K21" s="109">
        <f>[1]pmed08!T7</f>
        <v>1.42188</v>
      </c>
      <c r="L21" s="110" t="e">
        <f t="shared" si="1"/>
        <v>#REF!</v>
      </c>
      <c r="M21" s="111" t="e">
        <f t="shared" si="0"/>
        <v>#REF!</v>
      </c>
      <c r="N21" s="116" t="s">
        <v>42</v>
      </c>
    </row>
    <row r="22" spans="1:14">
      <c r="A22" s="142" t="s">
        <v>59</v>
      </c>
      <c r="B22" s="106">
        <f>[1]pmed08!F8</f>
        <v>21699</v>
      </c>
      <c r="C22" s="113" t="s">
        <v>42</v>
      </c>
      <c r="D22" s="100">
        <f>B22</f>
        <v>21699</v>
      </c>
      <c r="E22" s="117" t="s">
        <v>42</v>
      </c>
      <c r="F22" s="115" t="s">
        <v>42</v>
      </c>
      <c r="G22" s="107">
        <v>1193915</v>
      </c>
      <c r="H22" s="107">
        <v>1242188</v>
      </c>
      <c r="I22" s="108">
        <v>0.42026000000000002</v>
      </c>
      <c r="J22" s="107" t="e">
        <f>#REF!*10000</f>
        <v>#REF!</v>
      </c>
      <c r="K22" s="109">
        <f>[1]pmed08!T8</f>
        <v>0.42168</v>
      </c>
      <c r="L22" s="110" t="e">
        <f t="shared" si="1"/>
        <v>#REF!</v>
      </c>
      <c r="M22" s="111" t="e">
        <f t="shared" si="0"/>
        <v>#REF!</v>
      </c>
      <c r="N22" s="116" t="s">
        <v>42</v>
      </c>
    </row>
    <row r="23" spans="1:14">
      <c r="A23" s="143" t="s">
        <v>60</v>
      </c>
      <c r="B23" s="34" t="e">
        <f>stat!#REF!</f>
        <v>#REF!</v>
      </c>
      <c r="C23" s="34">
        <v>833897</v>
      </c>
      <c r="D23" s="33" t="e">
        <f t="shared" si="3"/>
        <v>#REF!</v>
      </c>
      <c r="E23" s="55" t="e">
        <f>B23/C23*100-100</f>
        <v>#REF!</v>
      </c>
      <c r="F23" s="34">
        <v>751205</v>
      </c>
      <c r="G23" s="47">
        <v>1550811.8771166664</v>
      </c>
      <c r="H23" s="47">
        <v>1651618.0407631889</v>
      </c>
      <c r="I23" s="56">
        <v>0.55559370961576071</v>
      </c>
      <c r="J23" s="47" t="e">
        <f>#REF!*10000</f>
        <v>#REF!</v>
      </c>
      <c r="K23" s="48" t="e">
        <f>#REF!</f>
        <v>#REF!</v>
      </c>
      <c r="L23" s="49" t="e">
        <f t="shared" si="1"/>
        <v>#REF!</v>
      </c>
      <c r="M23" s="50" t="e">
        <f t="shared" si="0"/>
        <v>#REF!</v>
      </c>
      <c r="N23" s="51" t="e">
        <f t="shared" si="2"/>
        <v>#REF!</v>
      </c>
    </row>
    <row r="24" spans="1:14">
      <c r="A24" s="144" t="s">
        <v>65</v>
      </c>
      <c r="B24" s="106">
        <f>[1]pmed08!F10</f>
        <v>681937</v>
      </c>
      <c r="C24" s="106">
        <v>833897</v>
      </c>
      <c r="D24" s="100">
        <f t="shared" si="3"/>
        <v>-151960</v>
      </c>
      <c r="E24" s="118">
        <f>B24/C24*100-100</f>
        <v>-18.22287404799394</v>
      </c>
      <c r="F24" s="106">
        <f>F23</f>
        <v>751205</v>
      </c>
      <c r="G24" s="107">
        <v>1519013</v>
      </c>
      <c r="H24" s="107">
        <v>1605990</v>
      </c>
      <c r="I24" s="108">
        <v>0.53917000000000004</v>
      </c>
      <c r="J24" s="107" t="e">
        <f>#REF!*10000</f>
        <v>#REF!</v>
      </c>
      <c r="K24" s="109">
        <f>[1]pmed08!T10</f>
        <v>0.55632999999999999</v>
      </c>
      <c r="L24" s="110" t="e">
        <f t="shared" si="1"/>
        <v>#REF!</v>
      </c>
      <c r="M24" s="111" t="e">
        <f t="shared" si="0"/>
        <v>#REF!</v>
      </c>
      <c r="N24" s="112" t="e">
        <f t="shared" si="2"/>
        <v>#REF!</v>
      </c>
    </row>
    <row r="25" spans="1:14">
      <c r="A25" s="141" t="s">
        <v>66</v>
      </c>
      <c r="B25" s="106">
        <f>[1]pmed08!F11</f>
        <v>220941</v>
      </c>
      <c r="C25" s="113" t="s">
        <v>42</v>
      </c>
      <c r="D25" s="100">
        <f>B25</f>
        <v>220941</v>
      </c>
      <c r="E25" s="113" t="s">
        <v>42</v>
      </c>
      <c r="F25" s="115" t="s">
        <v>42</v>
      </c>
      <c r="G25" s="107">
        <v>1677975</v>
      </c>
      <c r="H25" s="107">
        <v>1800386</v>
      </c>
      <c r="I25" s="108">
        <v>0.60914000000000001</v>
      </c>
      <c r="J25" s="107" t="e">
        <f>#REF!*10000</f>
        <v>#REF!</v>
      </c>
      <c r="K25" s="109">
        <f>[1]pmed08!T11</f>
        <v>0.61746999999999996</v>
      </c>
      <c r="L25" s="110" t="e">
        <f t="shared" si="1"/>
        <v>#REF!</v>
      </c>
      <c r="M25" s="111" t="e">
        <f t="shared" si="0"/>
        <v>#REF!</v>
      </c>
      <c r="N25" s="54" t="s">
        <v>42</v>
      </c>
    </row>
    <row r="26" spans="1:14">
      <c r="A26" s="141" t="s">
        <v>36</v>
      </c>
      <c r="B26" s="106">
        <f>[1]pmed08!F12</f>
        <v>174432</v>
      </c>
      <c r="C26" s="113" t="s">
        <v>42</v>
      </c>
      <c r="D26" s="100">
        <f>B26</f>
        <v>174432</v>
      </c>
      <c r="E26" s="113" t="s">
        <v>42</v>
      </c>
      <c r="F26" s="115" t="s">
        <v>42</v>
      </c>
      <c r="G26" s="107">
        <v>1978420</v>
      </c>
      <c r="H26" s="107">
        <v>2112496</v>
      </c>
      <c r="I26" s="108">
        <v>0.71474000000000004</v>
      </c>
      <c r="J26" s="107" t="e">
        <f>#REF!*10000</f>
        <v>#REF!</v>
      </c>
      <c r="K26" s="109">
        <f>[1]pmed08!T12</f>
        <v>0.72270000000000001</v>
      </c>
      <c r="L26" s="110" t="e">
        <f t="shared" si="1"/>
        <v>#REF!</v>
      </c>
      <c r="M26" s="111" t="e">
        <f t="shared" si="0"/>
        <v>#REF!</v>
      </c>
      <c r="N26" s="54" t="s">
        <v>42</v>
      </c>
    </row>
    <row r="27" spans="1:14">
      <c r="A27" s="142" t="s">
        <v>37</v>
      </c>
      <c r="B27" s="106">
        <f>[1]pmed08!F13</f>
        <v>46509</v>
      </c>
      <c r="C27" s="113" t="s">
        <v>42</v>
      </c>
      <c r="D27" s="100">
        <f>B27</f>
        <v>46509</v>
      </c>
      <c r="E27" s="113" t="s">
        <v>42</v>
      </c>
      <c r="F27" s="115" t="s">
        <v>42</v>
      </c>
      <c r="G27" s="107">
        <v>629970</v>
      </c>
      <c r="H27" s="107">
        <v>658671</v>
      </c>
      <c r="I27" s="108">
        <v>0.22286</v>
      </c>
      <c r="J27" s="107" t="e">
        <f>#REF!*10000</f>
        <v>#REF!</v>
      </c>
      <c r="K27" s="109">
        <f>[1]pmed08!T13</f>
        <v>0.2228</v>
      </c>
      <c r="L27" s="110" t="e">
        <f t="shared" si="1"/>
        <v>#REF!</v>
      </c>
      <c r="M27" s="111" t="e">
        <f t="shared" si="0"/>
        <v>#REF!</v>
      </c>
      <c r="N27" s="54" t="s">
        <v>42</v>
      </c>
    </row>
    <row r="28" spans="1:14">
      <c r="A28" s="143" t="s">
        <v>47</v>
      </c>
      <c r="B28" s="34" t="e">
        <f>stat!#REF!</f>
        <v>#REF!</v>
      </c>
      <c r="C28" s="52" t="s">
        <v>42</v>
      </c>
      <c r="D28" s="33" t="e">
        <f>B28</f>
        <v>#REF!</v>
      </c>
      <c r="E28" s="52" t="s">
        <v>42</v>
      </c>
      <c r="F28" s="53" t="s">
        <v>42</v>
      </c>
      <c r="G28" s="47">
        <v>3791068.4149310021</v>
      </c>
      <c r="H28" s="34">
        <v>3911654.66677992</v>
      </c>
      <c r="I28" s="48">
        <v>1.323475693536057</v>
      </c>
      <c r="J28" s="34" t="e">
        <f>#REF!*10000</f>
        <v>#REF!</v>
      </c>
      <c r="K28" s="48" t="e">
        <f>#REF!</f>
        <v>#REF!</v>
      </c>
      <c r="L28" s="49" t="e">
        <f t="shared" si="1"/>
        <v>#REF!</v>
      </c>
      <c r="M28" s="50" t="e">
        <f t="shared" si="0"/>
        <v>#REF!</v>
      </c>
      <c r="N28" s="54" t="s">
        <v>42</v>
      </c>
    </row>
    <row r="29" spans="1:14">
      <c r="A29" s="143" t="s">
        <v>48</v>
      </c>
      <c r="B29" s="34" t="e">
        <f>stat!#REF!</f>
        <v>#REF!</v>
      </c>
      <c r="C29" s="52" t="s">
        <v>42</v>
      </c>
      <c r="D29" s="33" t="e">
        <f>B29</f>
        <v>#REF!</v>
      </c>
      <c r="E29" s="52" t="s">
        <v>42</v>
      </c>
      <c r="F29" s="53" t="s">
        <v>42</v>
      </c>
      <c r="G29" s="47">
        <v>2311781.9434414487</v>
      </c>
      <c r="H29" s="34">
        <v>2431860.7906774883</v>
      </c>
      <c r="I29" s="48">
        <v>0.93896973279881168</v>
      </c>
      <c r="J29" s="34" t="e">
        <f>#REF!*10000</f>
        <v>#REF!</v>
      </c>
      <c r="K29" s="48" t="e">
        <f>#REF!</f>
        <v>#REF!</v>
      </c>
      <c r="L29" s="49" t="e">
        <f t="shared" si="1"/>
        <v>#REF!</v>
      </c>
      <c r="M29" s="50" t="e">
        <f t="shared" si="0"/>
        <v>#REF!</v>
      </c>
      <c r="N29" s="54" t="s">
        <v>42</v>
      </c>
    </row>
    <row r="30" spans="1:14">
      <c r="A30" s="143" t="s">
        <v>26</v>
      </c>
      <c r="B30" s="34">
        <f>B31+B32+B33</f>
        <v>741391</v>
      </c>
      <c r="C30" s="34">
        <v>640654</v>
      </c>
      <c r="D30" s="33">
        <f t="shared" si="3"/>
        <v>100737</v>
      </c>
      <c r="E30" s="55">
        <f t="shared" ref="E30:E36" si="4">B30/C30*100-100</f>
        <v>15.724088197373305</v>
      </c>
      <c r="F30" s="34">
        <v>887529</v>
      </c>
      <c r="G30" s="47">
        <v>1967020.8740748039</v>
      </c>
      <c r="H30" s="34">
        <v>2045880.1660787754</v>
      </c>
      <c r="I30" s="48">
        <v>0.6916578595441113</v>
      </c>
      <c r="J30" s="34" t="e">
        <f>#REF!*10000</f>
        <v>#REF!</v>
      </c>
      <c r="K30" s="48" t="e">
        <f>#REF!</f>
        <v>#REF!</v>
      </c>
      <c r="L30" s="49" t="e">
        <f t="shared" si="1"/>
        <v>#REF!</v>
      </c>
      <c r="M30" s="50" t="e">
        <f t="shared" si="0"/>
        <v>#REF!</v>
      </c>
      <c r="N30" s="51" t="e">
        <f t="shared" si="2"/>
        <v>#REF!</v>
      </c>
    </row>
    <row r="31" spans="1:14">
      <c r="A31" s="143" t="s">
        <v>2</v>
      </c>
      <c r="B31" s="34">
        <f>stat!C16</f>
        <v>73638</v>
      </c>
      <c r="C31" s="106">
        <v>26429</v>
      </c>
      <c r="D31" s="100">
        <f t="shared" si="3"/>
        <v>47209</v>
      </c>
      <c r="E31" s="118">
        <f t="shared" si="4"/>
        <v>178.62575201483219</v>
      </c>
      <c r="F31" s="106">
        <v>1128359</v>
      </c>
      <c r="G31" s="119">
        <v>2175749.2302809698</v>
      </c>
      <c r="H31" s="106">
        <v>2246259.7883642497</v>
      </c>
      <c r="I31" s="109">
        <v>0.75427263447112869</v>
      </c>
      <c r="J31" s="106" t="e">
        <f>#REF!*10000</f>
        <v>#REF!</v>
      </c>
      <c r="K31" s="48" t="e">
        <f>#REF!</f>
        <v>#REF!</v>
      </c>
      <c r="L31" s="110" t="e">
        <f t="shared" si="1"/>
        <v>#REF!</v>
      </c>
      <c r="M31" s="111" t="e">
        <f t="shared" si="0"/>
        <v>#REF!</v>
      </c>
      <c r="N31" s="112" t="e">
        <f t="shared" si="2"/>
        <v>#REF!</v>
      </c>
    </row>
    <row r="32" spans="1:14">
      <c r="A32" s="143" t="s">
        <v>3</v>
      </c>
      <c r="B32" s="34">
        <f>stat!C18</f>
        <v>621113</v>
      </c>
      <c r="C32" s="106">
        <v>520473</v>
      </c>
      <c r="D32" s="100">
        <f t="shared" si="3"/>
        <v>100640</v>
      </c>
      <c r="E32" s="118">
        <f t="shared" si="4"/>
        <v>19.336257596455539</v>
      </c>
      <c r="F32" s="106">
        <v>927522</v>
      </c>
      <c r="G32" s="119">
        <v>1989524.2607335756</v>
      </c>
      <c r="H32" s="106">
        <v>2064628.4047824026</v>
      </c>
      <c r="I32" s="109">
        <v>0.69810072193849637</v>
      </c>
      <c r="J32" s="106" t="e">
        <f>#REF!*10000</f>
        <v>#REF!</v>
      </c>
      <c r="K32" s="48" t="e">
        <f>#REF!</f>
        <v>#REF!</v>
      </c>
      <c r="L32" s="110" t="e">
        <f t="shared" si="1"/>
        <v>#REF!</v>
      </c>
      <c r="M32" s="111" t="e">
        <f t="shared" si="0"/>
        <v>#REF!</v>
      </c>
      <c r="N32" s="112" t="e">
        <f t="shared" si="2"/>
        <v>#REF!</v>
      </c>
    </row>
    <row r="33" spans="1:14">
      <c r="A33" s="143" t="s">
        <v>4</v>
      </c>
      <c r="B33" s="34">
        <f>stat!C20</f>
        <v>46640</v>
      </c>
      <c r="C33" s="106">
        <v>93752</v>
      </c>
      <c r="D33" s="100">
        <f t="shared" si="3"/>
        <v>-47112</v>
      </c>
      <c r="E33" s="118">
        <f t="shared" si="4"/>
        <v>-50.251727963136787</v>
      </c>
      <c r="F33" s="106">
        <v>603219</v>
      </c>
      <c r="G33" s="119">
        <v>1880881.2670528421</v>
      </c>
      <c r="H33" s="106">
        <v>1973928.4805881588</v>
      </c>
      <c r="I33" s="109">
        <v>0.66783174142966695</v>
      </c>
      <c r="J33" s="106" t="e">
        <f>#REF!*10000</f>
        <v>#REF!</v>
      </c>
      <c r="K33" s="48" t="e">
        <f>#REF!</f>
        <v>#REF!</v>
      </c>
      <c r="L33" s="110" t="e">
        <f t="shared" si="1"/>
        <v>#REF!</v>
      </c>
      <c r="M33" s="111" t="e">
        <f t="shared" si="0"/>
        <v>#REF!</v>
      </c>
      <c r="N33" s="112" t="e">
        <f t="shared" si="2"/>
        <v>#REF!</v>
      </c>
    </row>
    <row r="34" spans="1:14" ht="13.5" thickBot="1">
      <c r="A34" s="145" t="s">
        <v>27</v>
      </c>
      <c r="B34" s="35">
        <f>stat!C22</f>
        <v>265785</v>
      </c>
      <c r="C34" s="35">
        <v>643366</v>
      </c>
      <c r="D34" s="57">
        <f t="shared" si="3"/>
        <v>-377581</v>
      </c>
      <c r="E34" s="55">
        <f t="shared" si="4"/>
        <v>-58.688367119182551</v>
      </c>
      <c r="F34" s="35">
        <v>517313</v>
      </c>
      <c r="G34" s="58">
        <v>1218445.9999012558</v>
      </c>
      <c r="H34" s="35">
        <v>1267932.6203088076</v>
      </c>
      <c r="I34" s="59">
        <v>0.42241763982563713</v>
      </c>
      <c r="J34" s="35" t="e">
        <f>#REF!*10000</f>
        <v>#REF!</v>
      </c>
      <c r="K34" s="59" t="e">
        <f>#REF!</f>
        <v>#REF!</v>
      </c>
      <c r="L34" s="60" t="e">
        <f t="shared" si="1"/>
        <v>#REF!</v>
      </c>
      <c r="M34" s="61" t="e">
        <f t="shared" si="0"/>
        <v>#REF!</v>
      </c>
      <c r="N34" s="62" t="e">
        <f t="shared" si="2"/>
        <v>#REF!</v>
      </c>
    </row>
    <row r="35" spans="1:14" ht="13.5" thickBot="1">
      <c r="A35" s="138" t="s">
        <v>62</v>
      </c>
      <c r="B35" s="36">
        <f>agric!B10</f>
        <v>415944</v>
      </c>
      <c r="C35" s="36">
        <v>1774368</v>
      </c>
      <c r="D35" s="36">
        <f t="shared" si="3"/>
        <v>-1358424</v>
      </c>
      <c r="E35" s="63">
        <f t="shared" si="4"/>
        <v>-76.558188605745812</v>
      </c>
      <c r="F35" s="36">
        <v>225972</v>
      </c>
      <c r="G35" s="64">
        <v>793003.88578307547</v>
      </c>
      <c r="H35" s="36">
        <v>821567.80586571957</v>
      </c>
      <c r="I35" s="65">
        <v>0.27797046360511618</v>
      </c>
      <c r="J35" s="36" t="e">
        <f>#REF!*10000</f>
        <v>#REF!</v>
      </c>
      <c r="K35" s="65" t="e">
        <f>#REF!</f>
        <v>#REF!</v>
      </c>
      <c r="L35" s="66" t="e">
        <f t="shared" si="1"/>
        <v>#REF!</v>
      </c>
      <c r="M35" s="63" t="e">
        <f t="shared" si="0"/>
        <v>#REF!</v>
      </c>
      <c r="N35" s="67" t="e">
        <f t="shared" si="2"/>
        <v>#REF!</v>
      </c>
    </row>
    <row r="36" spans="1:14" ht="13.5" thickBot="1">
      <c r="A36" s="146" t="s">
        <v>46</v>
      </c>
      <c r="B36" s="37" t="e">
        <f>agric!#REF!</f>
        <v>#REF!</v>
      </c>
      <c r="C36" s="37">
        <v>387865</v>
      </c>
      <c r="D36" s="68" t="e">
        <f t="shared" si="3"/>
        <v>#REF!</v>
      </c>
      <c r="E36" s="69" t="e">
        <f t="shared" si="4"/>
        <v>#REF!</v>
      </c>
      <c r="F36" s="37">
        <v>325155</v>
      </c>
      <c r="G36" s="70">
        <v>1157019.8508844173</v>
      </c>
      <c r="H36" s="37">
        <v>1192090.6493741665</v>
      </c>
      <c r="I36" s="71">
        <v>0.4033337902047735</v>
      </c>
      <c r="J36" s="37" t="e">
        <f>#REF!*10000</f>
        <v>#REF!</v>
      </c>
      <c r="K36" s="71" t="e">
        <f>#REF!</f>
        <v>#REF!</v>
      </c>
      <c r="L36" s="72" t="e">
        <f t="shared" si="1"/>
        <v>#REF!</v>
      </c>
      <c r="M36" s="69" t="e">
        <f t="shared" si="0"/>
        <v>#REF!</v>
      </c>
      <c r="N36" s="73" t="e">
        <f t="shared" si="2"/>
        <v>#REF!</v>
      </c>
    </row>
    <row r="37" spans="1:14" ht="13.5" thickTop="1">
      <c r="A37" s="20" t="s">
        <v>88</v>
      </c>
    </row>
    <row r="38" spans="1:14">
      <c r="A38" s="74" t="s">
        <v>89</v>
      </c>
      <c r="I38" s="5" t="s">
        <v>0</v>
      </c>
    </row>
  </sheetData>
  <sheetProtection sheet="1" objects="1" scenarios="1"/>
  <mergeCells count="16">
    <mergeCell ref="A10:A13"/>
    <mergeCell ref="B10:B13"/>
    <mergeCell ref="C10:C13"/>
    <mergeCell ref="D10:E13"/>
    <mergeCell ref="F10:F13"/>
    <mergeCell ref="G10:G13"/>
    <mergeCell ref="L10:N11"/>
    <mergeCell ref="H12:H13"/>
    <mergeCell ref="I12:I13"/>
    <mergeCell ref="J12:J13"/>
    <mergeCell ref="K12:K13"/>
    <mergeCell ref="L12:L13"/>
    <mergeCell ref="M12:M13"/>
    <mergeCell ref="N12:N13"/>
    <mergeCell ref="H10:I11"/>
    <mergeCell ref="J10:K11"/>
  </mergeCells>
  <phoneticPr fontId="0" type="noConversion"/>
  <printOptions horizontalCentered="1" verticalCentered="1"/>
  <pageMargins left="0.36" right="0.17" top="0.36" bottom="0.41" header="0.17" footer="0.27"/>
  <pageSetup scale="91" orientation="landscape" r:id="rId1"/>
  <headerFooter alignWithMargins="0"/>
  <legacyDrawing r:id="rId2"/>
  <oleObjects>
    <oleObject progId="PBrush" shapeId="819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G23"/>
  <sheetViews>
    <sheetView showGridLines="0" workbookViewId="0">
      <selection activeCell="H24" sqref="H24"/>
    </sheetView>
  </sheetViews>
  <sheetFormatPr defaultRowHeight="12.75"/>
  <cols>
    <col min="1" max="1" width="40.7109375" style="224" customWidth="1"/>
    <col min="2" max="2" width="10.28515625" style="224" customWidth="1"/>
    <col min="3" max="3" width="14.28515625" style="224" customWidth="1"/>
    <col min="4" max="4" width="13.28515625" style="224" customWidth="1"/>
    <col min="5" max="5" width="15" style="224" customWidth="1"/>
    <col min="6" max="6" width="14.7109375" style="224" customWidth="1"/>
    <col min="7" max="7" width="15.5703125" style="224" customWidth="1"/>
    <col min="8" max="16384" width="9.140625" style="224"/>
  </cols>
  <sheetData>
    <row r="1" spans="1:7" s="281" customFormat="1" ht="18">
      <c r="A1" s="368" t="s">
        <v>365</v>
      </c>
      <c r="B1" s="368"/>
      <c r="C1" s="368"/>
      <c r="D1" s="368"/>
      <c r="E1" s="368"/>
      <c r="F1" s="368"/>
      <c r="G1" s="368"/>
    </row>
    <row r="2" spans="1:7" s="281" customFormat="1" ht="18">
      <c r="A2" s="368"/>
      <c r="B2" s="368"/>
      <c r="C2" s="368"/>
      <c r="D2" s="368"/>
      <c r="E2" s="368"/>
      <c r="F2" s="368"/>
      <c r="G2" s="368"/>
    </row>
    <row r="3" spans="1:7" s="281" customFormat="1" ht="18">
      <c r="A3" s="384" t="s">
        <v>394</v>
      </c>
      <c r="B3" s="385"/>
      <c r="C3" s="385"/>
      <c r="D3" s="385"/>
      <c r="E3" s="383"/>
      <c r="F3" s="385"/>
      <c r="G3" s="385"/>
    </row>
    <row r="4" spans="1:7" s="282" customFormat="1" ht="18.75" thickBot="1">
      <c r="A4" s="369"/>
      <c r="B4" s="370"/>
      <c r="C4" s="370"/>
      <c r="D4" s="370"/>
      <c r="E4" s="371"/>
      <c r="F4" s="370"/>
      <c r="G4" s="370"/>
    </row>
    <row r="5" spans="1:7" ht="67.5" thickTop="1" thickBot="1">
      <c r="A5" s="372" t="s">
        <v>11</v>
      </c>
      <c r="B5" s="373" t="s">
        <v>366</v>
      </c>
      <c r="C5" s="373" t="s">
        <v>367</v>
      </c>
      <c r="D5" s="373" t="s">
        <v>368</v>
      </c>
      <c r="E5" s="373" t="s">
        <v>369</v>
      </c>
      <c r="F5" s="373" t="s">
        <v>370</v>
      </c>
      <c r="G5" s="374" t="s">
        <v>371</v>
      </c>
    </row>
    <row r="6" spans="1:7" ht="15.75" thickBot="1">
      <c r="A6" s="425">
        <v>0</v>
      </c>
      <c r="B6" s="426">
        <v>1</v>
      </c>
      <c r="C6" s="426">
        <v>2</v>
      </c>
      <c r="D6" s="426">
        <v>3</v>
      </c>
      <c r="E6" s="426">
        <v>4</v>
      </c>
      <c r="F6" s="426" t="s">
        <v>78</v>
      </c>
      <c r="G6" s="427" t="s">
        <v>79</v>
      </c>
    </row>
    <row r="7" spans="1:7" ht="38.25" customHeight="1" thickBot="1">
      <c r="A7" s="375" t="s">
        <v>329</v>
      </c>
      <c r="B7" s="453">
        <v>94763</v>
      </c>
      <c r="C7" s="454">
        <v>6665306</v>
      </c>
      <c r="D7" s="454">
        <v>338806</v>
      </c>
      <c r="E7" s="454">
        <v>11263775</v>
      </c>
      <c r="F7" s="454">
        <v>18267887</v>
      </c>
      <c r="G7" s="455">
        <v>192.7744689382987</v>
      </c>
    </row>
    <row r="8" spans="1:7" ht="16.5">
      <c r="A8" s="376" t="s">
        <v>331</v>
      </c>
      <c r="B8" s="456">
        <v>49</v>
      </c>
      <c r="C8" s="456">
        <v>7252</v>
      </c>
      <c r="D8" s="456">
        <v>1410</v>
      </c>
      <c r="E8" s="456">
        <v>17106</v>
      </c>
      <c r="F8" s="457">
        <v>25768</v>
      </c>
      <c r="G8" s="458">
        <v>525.87755102040819</v>
      </c>
    </row>
    <row r="9" spans="1:7" ht="16.5">
      <c r="A9" s="377" t="s">
        <v>12</v>
      </c>
      <c r="B9" s="459">
        <v>170</v>
      </c>
      <c r="C9" s="459">
        <v>22440</v>
      </c>
      <c r="D9" s="459">
        <v>4485</v>
      </c>
      <c r="E9" s="459">
        <v>64803</v>
      </c>
      <c r="F9" s="460">
        <v>91728</v>
      </c>
      <c r="G9" s="461">
        <v>539.57647058823534</v>
      </c>
    </row>
    <row r="10" spans="1:7" ht="17.25" thickBot="1">
      <c r="A10" s="378" t="s">
        <v>13</v>
      </c>
      <c r="B10" s="462">
        <v>8</v>
      </c>
      <c r="C10" s="462">
        <v>916</v>
      </c>
      <c r="D10" s="462">
        <v>160</v>
      </c>
      <c r="E10" s="462">
        <v>852</v>
      </c>
      <c r="F10" s="463">
        <v>1928</v>
      </c>
      <c r="G10" s="464">
        <v>241</v>
      </c>
    </row>
    <row r="11" spans="1:7" ht="17.25" thickBot="1">
      <c r="A11" s="379" t="s">
        <v>14</v>
      </c>
      <c r="B11" s="465">
        <v>227</v>
      </c>
      <c r="C11" s="465">
        <v>30608</v>
      </c>
      <c r="D11" s="465">
        <v>6055</v>
      </c>
      <c r="E11" s="465">
        <v>82761</v>
      </c>
      <c r="F11" s="465">
        <v>119424</v>
      </c>
      <c r="G11" s="466">
        <v>526.09691629955944</v>
      </c>
    </row>
    <row r="12" spans="1:7" ht="16.5">
      <c r="A12" s="380" t="s">
        <v>332</v>
      </c>
      <c r="B12" s="456">
        <v>480</v>
      </c>
      <c r="C12" s="456">
        <v>44160</v>
      </c>
      <c r="D12" s="456">
        <v>0</v>
      </c>
      <c r="E12" s="456">
        <v>12848</v>
      </c>
      <c r="F12" s="457">
        <v>57008</v>
      </c>
      <c r="G12" s="458">
        <v>118.76666666666667</v>
      </c>
    </row>
    <row r="13" spans="1:7" ht="16.5">
      <c r="A13" s="377" t="s">
        <v>330</v>
      </c>
      <c r="B13" s="459">
        <v>12650</v>
      </c>
      <c r="C13" s="459">
        <v>1163800</v>
      </c>
      <c r="D13" s="459">
        <v>332751</v>
      </c>
      <c r="E13" s="459">
        <v>3636689</v>
      </c>
      <c r="F13" s="460">
        <v>5133240</v>
      </c>
      <c r="G13" s="461">
        <v>405.78972332015809</v>
      </c>
    </row>
    <row r="14" spans="1:7" ht="16.5">
      <c r="A14" s="381" t="s">
        <v>372</v>
      </c>
      <c r="B14" s="459">
        <v>74</v>
      </c>
      <c r="C14" s="459">
        <v>10488</v>
      </c>
      <c r="D14" s="459">
        <v>0</v>
      </c>
      <c r="E14" s="459">
        <v>295</v>
      </c>
      <c r="F14" s="460">
        <v>10783</v>
      </c>
      <c r="G14" s="461">
        <v>145.71621621621622</v>
      </c>
    </row>
    <row r="15" spans="1:7" ht="17.25" thickBot="1">
      <c r="A15" s="382" t="s">
        <v>333</v>
      </c>
      <c r="B15" s="467">
        <v>81332</v>
      </c>
      <c r="C15" s="467">
        <v>5416250</v>
      </c>
      <c r="D15" s="467">
        <v>0</v>
      </c>
      <c r="E15" s="467">
        <v>7531182</v>
      </c>
      <c r="F15" s="468">
        <v>12947432</v>
      </c>
      <c r="G15" s="469">
        <v>159.1923474155314</v>
      </c>
    </row>
    <row r="16" spans="1:7" ht="13.5" thickTop="1">
      <c r="A16" s="226"/>
      <c r="B16" s="226"/>
      <c r="C16" s="226"/>
      <c r="D16" s="226"/>
      <c r="E16" s="226"/>
      <c r="F16" s="226"/>
      <c r="G16" s="226"/>
    </row>
    <row r="17" spans="1:7">
      <c r="A17" s="226"/>
      <c r="B17" s="226"/>
      <c r="C17" s="226"/>
      <c r="D17" s="226"/>
      <c r="E17" s="226"/>
      <c r="F17" s="226"/>
      <c r="G17" s="226"/>
    </row>
    <row r="18" spans="1:7">
      <c r="A18" s="226"/>
      <c r="B18" s="226"/>
      <c r="C18" s="226"/>
      <c r="D18" s="226"/>
      <c r="E18" s="226"/>
      <c r="F18" s="226"/>
      <c r="G18" s="226"/>
    </row>
    <row r="19" spans="1:7">
      <c r="E19" s="224" t="s">
        <v>96</v>
      </c>
    </row>
    <row r="23" spans="1:7">
      <c r="C23" s="225"/>
    </row>
  </sheetData>
  <phoneticPr fontId="0" type="noConversion"/>
  <printOptions horizontalCentered="1" verticalCentered="1" gridLinesSet="0"/>
  <pageMargins left="0.23" right="0.25" top="0.7" bottom="0.17" header="0.5" footer="0.18"/>
  <pageSetup paperSize="9" orientation="landscape" horizontalDpi="120" verticalDpi="144" r:id="rId1"/>
  <headerFooter alignWithMargins="0">
    <oddHeader xml:space="preserve">&amp;L&amp;"MS Sans Serif,Bold"CNPP
SERVICIUL PROIECTE, STUDII ȘI ANALIZE
</oddHeader>
    <oddFooter>&amp;R&amp;"MS Sans Serif,Bold"Operator de date cu caracter personal nr. 4104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9"/>
    <pageSetUpPr fitToPage="1"/>
  </sheetPr>
  <dimension ref="A1:C14"/>
  <sheetViews>
    <sheetView workbookViewId="0">
      <selection activeCell="E9" sqref="E9"/>
    </sheetView>
  </sheetViews>
  <sheetFormatPr defaultRowHeight="12.75"/>
  <cols>
    <col min="1" max="1" width="107.140625" style="270" customWidth="1"/>
    <col min="2" max="2" width="16.5703125" style="270" bestFit="1" customWidth="1"/>
    <col min="3" max="3" width="18.42578125" style="270" bestFit="1" customWidth="1"/>
    <col min="4" max="16384" width="9.140625" style="270"/>
  </cols>
  <sheetData>
    <row r="1" spans="1:3" ht="18">
      <c r="A1" s="551" t="s">
        <v>373</v>
      </c>
      <c r="B1" s="551"/>
      <c r="C1" s="551"/>
    </row>
    <row r="2" spans="1:3" ht="18">
      <c r="A2" s="340"/>
      <c r="B2" s="340"/>
      <c r="C2" s="340"/>
    </row>
    <row r="3" spans="1:3" ht="30" customHeight="1" thickBot="1">
      <c r="A3" s="552" t="s">
        <v>391</v>
      </c>
      <c r="B3" s="553"/>
      <c r="C3" s="553"/>
    </row>
    <row r="4" spans="1:3" ht="60" customHeight="1" thickBot="1">
      <c r="A4" s="386" t="s">
        <v>185</v>
      </c>
      <c r="B4" s="386" t="s">
        <v>232</v>
      </c>
      <c r="C4" s="386" t="s">
        <v>376</v>
      </c>
    </row>
    <row r="5" spans="1:3" s="271" customFormat="1" ht="45.75" customHeight="1" thickBot="1">
      <c r="A5" s="387" t="s">
        <v>374</v>
      </c>
      <c r="B5" s="272">
        <v>94763</v>
      </c>
      <c r="C5" s="272">
        <v>193.00462659721572</v>
      </c>
    </row>
    <row r="6" spans="1:3" s="271" customFormat="1" ht="58.5" customHeight="1" thickBot="1">
      <c r="A6" s="387" t="s">
        <v>375</v>
      </c>
      <c r="B6" s="272">
        <v>40642</v>
      </c>
      <c r="C6" s="272">
        <v>1069</v>
      </c>
    </row>
    <row r="7" spans="1:3" s="271" customFormat="1" ht="91.5" customHeight="1" thickBot="1">
      <c r="A7" s="387" t="s">
        <v>335</v>
      </c>
      <c r="B7" s="272">
        <v>99562</v>
      </c>
      <c r="C7" s="272">
        <v>484</v>
      </c>
    </row>
    <row r="8" spans="1:3" s="271" customFormat="1" ht="64.5" customHeight="1" thickBot="1">
      <c r="A8" s="387" t="s">
        <v>336</v>
      </c>
      <c r="B8" s="272">
        <v>124648</v>
      </c>
      <c r="C8" s="272">
        <v>44</v>
      </c>
    </row>
    <row r="9" spans="1:3" s="271" customFormat="1" ht="41.25" customHeight="1" thickBot="1">
      <c r="A9" s="387" t="s">
        <v>334</v>
      </c>
      <c r="B9" s="272">
        <v>12610</v>
      </c>
      <c r="C9" s="272">
        <v>1751</v>
      </c>
    </row>
    <row r="10" spans="1:3" s="271" customFormat="1" ht="35.1" customHeight="1" thickBot="1">
      <c r="A10" s="388" t="s">
        <v>337</v>
      </c>
      <c r="B10" s="273">
        <v>558</v>
      </c>
      <c r="C10" s="273">
        <v>342.95090909090908</v>
      </c>
    </row>
    <row r="11" spans="1:3" s="271" customFormat="1" ht="35.1" customHeight="1" thickBot="1">
      <c r="A11" s="388" t="s">
        <v>338</v>
      </c>
      <c r="B11" s="273">
        <v>11380</v>
      </c>
      <c r="C11" s="273">
        <v>760</v>
      </c>
    </row>
    <row r="12" spans="1:3" s="271" customFormat="1" ht="35.1" customHeight="1" thickBot="1">
      <c r="A12" s="388" t="s">
        <v>339</v>
      </c>
      <c r="B12" s="273">
        <v>156004</v>
      </c>
      <c r="C12" s="273">
        <v>112.24009172511894</v>
      </c>
    </row>
    <row r="13" spans="1:3">
      <c r="C13" s="270" t="s">
        <v>186</v>
      </c>
    </row>
    <row r="14" spans="1:3" ht="24.75" customHeight="1">
      <c r="A14" s="270" t="s">
        <v>256</v>
      </c>
    </row>
  </sheetData>
  <mergeCells count="2">
    <mergeCell ref="A1:C1"/>
    <mergeCell ref="A3:C3"/>
  </mergeCells>
  <pageMargins left="0" right="0.23622047244094499" top="1.7322834645669301" bottom="1.25984251968504" header="1.25984251968504" footer="0"/>
  <pageSetup scale="7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24"/>
  <sheetViews>
    <sheetView showGridLines="0" workbookViewId="0">
      <selection activeCell="E4" sqref="E4"/>
    </sheetView>
  </sheetViews>
  <sheetFormatPr defaultRowHeight="12.75"/>
  <cols>
    <col min="1" max="1" width="42.5703125" customWidth="1"/>
    <col min="2" max="2" width="10.42578125" customWidth="1"/>
    <col min="3" max="3" width="11.5703125" customWidth="1"/>
    <col min="4" max="4" width="18.28515625" customWidth="1"/>
    <col min="5" max="5" width="17.5703125" bestFit="1" customWidth="1"/>
  </cols>
  <sheetData>
    <row r="2" spans="1:9" ht="18.75">
      <c r="A2" s="2" t="s">
        <v>67</v>
      </c>
      <c r="B2" s="1"/>
      <c r="C2" s="1"/>
      <c r="D2" s="1"/>
    </row>
    <row r="3" spans="1:9" ht="18.75">
      <c r="A3" s="4" t="s">
        <v>82</v>
      </c>
      <c r="B3" s="2"/>
      <c r="C3" s="2"/>
      <c r="D3" s="2"/>
      <c r="E3" s="3"/>
    </row>
    <row r="4" spans="1:9" ht="13.5" thickBot="1">
      <c r="A4" t="s">
        <v>0</v>
      </c>
    </row>
    <row r="5" spans="1:9" ht="32.25" thickBot="1">
      <c r="A5" s="75" t="s">
        <v>15</v>
      </c>
      <c r="B5" s="76" t="s">
        <v>80</v>
      </c>
      <c r="C5" s="77" t="s">
        <v>16</v>
      </c>
      <c r="D5" s="77" t="s">
        <v>32</v>
      </c>
    </row>
    <row r="6" spans="1:9" ht="18.75" thickBot="1">
      <c r="A6" s="78">
        <v>0</v>
      </c>
      <c r="B6" s="79">
        <v>1</v>
      </c>
      <c r="C6" s="80">
        <v>2</v>
      </c>
      <c r="D6" s="80">
        <v>3</v>
      </c>
    </row>
    <row r="7" spans="1:9" ht="15.75">
      <c r="A7" s="81" t="s">
        <v>17</v>
      </c>
      <c r="B7" s="82">
        <v>5</v>
      </c>
      <c r="C7" s="83">
        <v>142</v>
      </c>
      <c r="D7" s="96">
        <v>5207.7</v>
      </c>
    </row>
    <row r="8" spans="1:9" ht="15.75">
      <c r="A8" s="84" t="s">
        <v>18</v>
      </c>
      <c r="B8" s="85"/>
      <c r="C8" s="86"/>
      <c r="D8" s="97"/>
    </row>
    <row r="9" spans="1:9" ht="15.75">
      <c r="A9" s="87" t="s">
        <v>19</v>
      </c>
      <c r="B9" s="88">
        <v>3</v>
      </c>
      <c r="C9" s="86"/>
      <c r="D9" s="97"/>
    </row>
    <row r="10" spans="1:9" ht="15.75">
      <c r="A10" s="87" t="s">
        <v>20</v>
      </c>
      <c r="B10" s="89">
        <v>1</v>
      </c>
      <c r="C10" s="86"/>
      <c r="D10" s="97"/>
    </row>
    <row r="11" spans="1:9" ht="15.75">
      <c r="A11" s="90" t="s">
        <v>21</v>
      </c>
      <c r="B11" s="89">
        <v>1</v>
      </c>
      <c r="C11" s="83"/>
      <c r="D11" s="96"/>
    </row>
    <row r="12" spans="1:9" ht="15.75">
      <c r="A12" s="81" t="s">
        <v>22</v>
      </c>
      <c r="B12" s="91">
        <v>0</v>
      </c>
      <c r="C12" s="83">
        <v>0</v>
      </c>
      <c r="D12" s="98">
        <v>0</v>
      </c>
    </row>
    <row r="13" spans="1:9" ht="15.75">
      <c r="A13" s="92" t="s">
        <v>23</v>
      </c>
      <c r="B13" s="82">
        <v>3</v>
      </c>
      <c r="C13" s="83">
        <v>93</v>
      </c>
      <c r="D13" s="96">
        <v>2071</v>
      </c>
    </row>
    <row r="14" spans="1:9" ht="16.5" thickBot="1">
      <c r="A14" s="93" t="s">
        <v>24</v>
      </c>
      <c r="B14" s="94"/>
      <c r="C14" s="95"/>
      <c r="D14" s="99">
        <v>469.6</v>
      </c>
    </row>
    <row r="15" spans="1:9" ht="13.5" customHeight="1">
      <c r="A15" s="26"/>
      <c r="B15" s="27"/>
      <c r="C15" s="27"/>
      <c r="D15" s="27"/>
      <c r="E15" s="27"/>
      <c r="F15" s="27"/>
      <c r="G15" s="27"/>
      <c r="H15" s="27"/>
      <c r="I15" s="27"/>
    </row>
    <row r="16" spans="1:9" ht="12.75" customHeight="1">
      <c r="A16" s="554" t="s">
        <v>81</v>
      </c>
      <c r="B16" s="555"/>
      <c r="C16" s="555"/>
      <c r="D16" s="555"/>
      <c r="E16" s="555"/>
      <c r="F16" s="555"/>
      <c r="G16" s="555"/>
      <c r="H16" s="555"/>
      <c r="I16" s="555"/>
    </row>
    <row r="17" spans="1:9" ht="18" customHeight="1">
      <c r="A17" s="555"/>
      <c r="B17" s="555"/>
      <c r="C17" s="555"/>
      <c r="D17" s="555"/>
      <c r="E17" s="555"/>
      <c r="F17" s="555"/>
      <c r="G17" s="555"/>
      <c r="H17" s="555"/>
      <c r="I17" s="555"/>
    </row>
    <row r="18" spans="1:9" ht="15.75">
      <c r="A18" s="18"/>
      <c r="B18" s="28"/>
      <c r="C18" s="28"/>
      <c r="D18" s="28"/>
      <c r="E18" s="28"/>
      <c r="F18" s="28"/>
      <c r="G18" s="28"/>
      <c r="H18" s="28"/>
      <c r="I18" s="28"/>
    </row>
    <row r="24" spans="1:9">
      <c r="B24" t="s">
        <v>44</v>
      </c>
    </row>
  </sheetData>
  <mergeCells count="1">
    <mergeCell ref="A16:I17"/>
  </mergeCells>
  <phoneticPr fontId="0" type="noConversion"/>
  <printOptions horizontalCentered="1" verticalCentered="1" gridLinesSet="0"/>
  <pageMargins left="1.87" right="0.69" top="1" bottom="0.56999999999999995" header="0.25" footer="0.25"/>
  <pageSetup paperSize="9" scale="105" orientation="landscape" horizontalDpi="120" verticalDpi="144" r:id="rId1"/>
  <headerFooter alignWithMargins="0"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4"/>
  </sheetPr>
  <dimension ref="A1:E12"/>
  <sheetViews>
    <sheetView workbookViewId="0">
      <selection activeCell="H7" sqref="H7"/>
    </sheetView>
  </sheetViews>
  <sheetFormatPr defaultRowHeight="15"/>
  <cols>
    <col min="1" max="1" width="65" style="451" customWidth="1"/>
    <col min="2" max="3" width="15.28515625" customWidth="1"/>
    <col min="4" max="4" width="14.42578125" customWidth="1"/>
    <col min="5" max="5" width="15" customWidth="1"/>
    <col min="254" max="254" width="65" customWidth="1"/>
    <col min="255" max="256" width="15.28515625" customWidth="1"/>
    <col min="257" max="257" width="14.42578125" customWidth="1"/>
    <col min="258" max="258" width="15" customWidth="1"/>
    <col min="510" max="510" width="65" customWidth="1"/>
    <col min="511" max="512" width="15.28515625" customWidth="1"/>
    <col min="513" max="513" width="14.42578125" customWidth="1"/>
    <col min="514" max="514" width="15" customWidth="1"/>
    <col min="766" max="766" width="65" customWidth="1"/>
    <col min="767" max="768" width="15.28515625" customWidth="1"/>
    <col min="769" max="769" width="14.42578125" customWidth="1"/>
    <col min="770" max="770" width="15" customWidth="1"/>
    <col min="1022" max="1022" width="65" customWidth="1"/>
    <col min="1023" max="1024" width="15.28515625" customWidth="1"/>
    <col min="1025" max="1025" width="14.42578125" customWidth="1"/>
    <col min="1026" max="1026" width="15" customWidth="1"/>
    <col min="1278" max="1278" width="65" customWidth="1"/>
    <col min="1279" max="1280" width="15.28515625" customWidth="1"/>
    <col min="1281" max="1281" width="14.42578125" customWidth="1"/>
    <col min="1282" max="1282" width="15" customWidth="1"/>
    <col min="1534" max="1534" width="65" customWidth="1"/>
    <col min="1535" max="1536" width="15.28515625" customWidth="1"/>
    <col min="1537" max="1537" width="14.42578125" customWidth="1"/>
    <col min="1538" max="1538" width="15" customWidth="1"/>
    <col min="1790" max="1790" width="65" customWidth="1"/>
    <col min="1791" max="1792" width="15.28515625" customWidth="1"/>
    <col min="1793" max="1793" width="14.42578125" customWidth="1"/>
    <col min="1794" max="1794" width="15" customWidth="1"/>
    <col min="2046" max="2046" width="65" customWidth="1"/>
    <col min="2047" max="2048" width="15.28515625" customWidth="1"/>
    <col min="2049" max="2049" width="14.42578125" customWidth="1"/>
    <col min="2050" max="2050" width="15" customWidth="1"/>
    <col min="2302" max="2302" width="65" customWidth="1"/>
    <col min="2303" max="2304" width="15.28515625" customWidth="1"/>
    <col min="2305" max="2305" width="14.42578125" customWidth="1"/>
    <col min="2306" max="2306" width="15" customWidth="1"/>
    <col min="2558" max="2558" width="65" customWidth="1"/>
    <col min="2559" max="2560" width="15.28515625" customWidth="1"/>
    <col min="2561" max="2561" width="14.42578125" customWidth="1"/>
    <col min="2562" max="2562" width="15" customWidth="1"/>
    <col min="2814" max="2814" width="65" customWidth="1"/>
    <col min="2815" max="2816" width="15.28515625" customWidth="1"/>
    <col min="2817" max="2817" width="14.42578125" customWidth="1"/>
    <col min="2818" max="2818" width="15" customWidth="1"/>
    <col min="3070" max="3070" width="65" customWidth="1"/>
    <col min="3071" max="3072" width="15.28515625" customWidth="1"/>
    <col min="3073" max="3073" width="14.42578125" customWidth="1"/>
    <col min="3074" max="3074" width="15" customWidth="1"/>
    <col min="3326" max="3326" width="65" customWidth="1"/>
    <col min="3327" max="3328" width="15.28515625" customWidth="1"/>
    <col min="3329" max="3329" width="14.42578125" customWidth="1"/>
    <col min="3330" max="3330" width="15" customWidth="1"/>
    <col min="3582" max="3582" width="65" customWidth="1"/>
    <col min="3583" max="3584" width="15.28515625" customWidth="1"/>
    <col min="3585" max="3585" width="14.42578125" customWidth="1"/>
    <col min="3586" max="3586" width="15" customWidth="1"/>
    <col min="3838" max="3838" width="65" customWidth="1"/>
    <col min="3839" max="3840" width="15.28515625" customWidth="1"/>
    <col min="3841" max="3841" width="14.42578125" customWidth="1"/>
    <col min="3842" max="3842" width="15" customWidth="1"/>
    <col min="4094" max="4094" width="65" customWidth="1"/>
    <col min="4095" max="4096" width="15.28515625" customWidth="1"/>
    <col min="4097" max="4097" width="14.42578125" customWidth="1"/>
    <col min="4098" max="4098" width="15" customWidth="1"/>
    <col min="4350" max="4350" width="65" customWidth="1"/>
    <col min="4351" max="4352" width="15.28515625" customWidth="1"/>
    <col min="4353" max="4353" width="14.42578125" customWidth="1"/>
    <col min="4354" max="4354" width="15" customWidth="1"/>
    <col min="4606" max="4606" width="65" customWidth="1"/>
    <col min="4607" max="4608" width="15.28515625" customWidth="1"/>
    <col min="4609" max="4609" width="14.42578125" customWidth="1"/>
    <col min="4610" max="4610" width="15" customWidth="1"/>
    <col min="4862" max="4862" width="65" customWidth="1"/>
    <col min="4863" max="4864" width="15.28515625" customWidth="1"/>
    <col min="4865" max="4865" width="14.42578125" customWidth="1"/>
    <col min="4866" max="4866" width="15" customWidth="1"/>
    <col min="5118" max="5118" width="65" customWidth="1"/>
    <col min="5119" max="5120" width="15.28515625" customWidth="1"/>
    <col min="5121" max="5121" width="14.42578125" customWidth="1"/>
    <col min="5122" max="5122" width="15" customWidth="1"/>
    <col min="5374" max="5374" width="65" customWidth="1"/>
    <col min="5375" max="5376" width="15.28515625" customWidth="1"/>
    <col min="5377" max="5377" width="14.42578125" customWidth="1"/>
    <col min="5378" max="5378" width="15" customWidth="1"/>
    <col min="5630" max="5630" width="65" customWidth="1"/>
    <col min="5631" max="5632" width="15.28515625" customWidth="1"/>
    <col min="5633" max="5633" width="14.42578125" customWidth="1"/>
    <col min="5634" max="5634" width="15" customWidth="1"/>
    <col min="5886" max="5886" width="65" customWidth="1"/>
    <col min="5887" max="5888" width="15.28515625" customWidth="1"/>
    <col min="5889" max="5889" width="14.42578125" customWidth="1"/>
    <col min="5890" max="5890" width="15" customWidth="1"/>
    <col min="6142" max="6142" width="65" customWidth="1"/>
    <col min="6143" max="6144" width="15.28515625" customWidth="1"/>
    <col min="6145" max="6145" width="14.42578125" customWidth="1"/>
    <col min="6146" max="6146" width="15" customWidth="1"/>
    <col min="6398" max="6398" width="65" customWidth="1"/>
    <col min="6399" max="6400" width="15.28515625" customWidth="1"/>
    <col min="6401" max="6401" width="14.42578125" customWidth="1"/>
    <col min="6402" max="6402" width="15" customWidth="1"/>
    <col min="6654" max="6654" width="65" customWidth="1"/>
    <col min="6655" max="6656" width="15.28515625" customWidth="1"/>
    <col min="6657" max="6657" width="14.42578125" customWidth="1"/>
    <col min="6658" max="6658" width="15" customWidth="1"/>
    <col min="6910" max="6910" width="65" customWidth="1"/>
    <col min="6911" max="6912" width="15.28515625" customWidth="1"/>
    <col min="6913" max="6913" width="14.42578125" customWidth="1"/>
    <col min="6914" max="6914" width="15" customWidth="1"/>
    <col min="7166" max="7166" width="65" customWidth="1"/>
    <col min="7167" max="7168" width="15.28515625" customWidth="1"/>
    <col min="7169" max="7169" width="14.42578125" customWidth="1"/>
    <col min="7170" max="7170" width="15" customWidth="1"/>
    <col min="7422" max="7422" width="65" customWidth="1"/>
    <col min="7423" max="7424" width="15.28515625" customWidth="1"/>
    <col min="7425" max="7425" width="14.42578125" customWidth="1"/>
    <col min="7426" max="7426" width="15" customWidth="1"/>
    <col min="7678" max="7678" width="65" customWidth="1"/>
    <col min="7679" max="7680" width="15.28515625" customWidth="1"/>
    <col min="7681" max="7681" width="14.42578125" customWidth="1"/>
    <col min="7682" max="7682" width="15" customWidth="1"/>
    <col min="7934" max="7934" width="65" customWidth="1"/>
    <col min="7935" max="7936" width="15.28515625" customWidth="1"/>
    <col min="7937" max="7937" width="14.42578125" customWidth="1"/>
    <col min="7938" max="7938" width="15" customWidth="1"/>
    <col min="8190" max="8190" width="65" customWidth="1"/>
    <col min="8191" max="8192" width="15.28515625" customWidth="1"/>
    <col min="8193" max="8193" width="14.42578125" customWidth="1"/>
    <col min="8194" max="8194" width="15" customWidth="1"/>
    <col min="8446" max="8446" width="65" customWidth="1"/>
    <col min="8447" max="8448" width="15.28515625" customWidth="1"/>
    <col min="8449" max="8449" width="14.42578125" customWidth="1"/>
    <col min="8450" max="8450" width="15" customWidth="1"/>
    <col min="8702" max="8702" width="65" customWidth="1"/>
    <col min="8703" max="8704" width="15.28515625" customWidth="1"/>
    <col min="8705" max="8705" width="14.42578125" customWidth="1"/>
    <col min="8706" max="8706" width="15" customWidth="1"/>
    <col min="8958" max="8958" width="65" customWidth="1"/>
    <col min="8959" max="8960" width="15.28515625" customWidth="1"/>
    <col min="8961" max="8961" width="14.42578125" customWidth="1"/>
    <col min="8962" max="8962" width="15" customWidth="1"/>
    <col min="9214" max="9214" width="65" customWidth="1"/>
    <col min="9215" max="9216" width="15.28515625" customWidth="1"/>
    <col min="9217" max="9217" width="14.42578125" customWidth="1"/>
    <col min="9218" max="9218" width="15" customWidth="1"/>
    <col min="9470" max="9470" width="65" customWidth="1"/>
    <col min="9471" max="9472" width="15.28515625" customWidth="1"/>
    <col min="9473" max="9473" width="14.42578125" customWidth="1"/>
    <col min="9474" max="9474" width="15" customWidth="1"/>
    <col min="9726" max="9726" width="65" customWidth="1"/>
    <col min="9727" max="9728" width="15.28515625" customWidth="1"/>
    <col min="9729" max="9729" width="14.42578125" customWidth="1"/>
    <col min="9730" max="9730" width="15" customWidth="1"/>
    <col min="9982" max="9982" width="65" customWidth="1"/>
    <col min="9983" max="9984" width="15.28515625" customWidth="1"/>
    <col min="9985" max="9985" width="14.42578125" customWidth="1"/>
    <col min="9986" max="9986" width="15" customWidth="1"/>
    <col min="10238" max="10238" width="65" customWidth="1"/>
    <col min="10239" max="10240" width="15.28515625" customWidth="1"/>
    <col min="10241" max="10241" width="14.42578125" customWidth="1"/>
    <col min="10242" max="10242" width="15" customWidth="1"/>
    <col min="10494" max="10494" width="65" customWidth="1"/>
    <col min="10495" max="10496" width="15.28515625" customWidth="1"/>
    <col min="10497" max="10497" width="14.42578125" customWidth="1"/>
    <col min="10498" max="10498" width="15" customWidth="1"/>
    <col min="10750" max="10750" width="65" customWidth="1"/>
    <col min="10751" max="10752" width="15.28515625" customWidth="1"/>
    <col min="10753" max="10753" width="14.42578125" customWidth="1"/>
    <col min="10754" max="10754" width="15" customWidth="1"/>
    <col min="11006" max="11006" width="65" customWidth="1"/>
    <col min="11007" max="11008" width="15.28515625" customWidth="1"/>
    <col min="11009" max="11009" width="14.42578125" customWidth="1"/>
    <col min="11010" max="11010" width="15" customWidth="1"/>
    <col min="11262" max="11262" width="65" customWidth="1"/>
    <col min="11263" max="11264" width="15.28515625" customWidth="1"/>
    <col min="11265" max="11265" width="14.42578125" customWidth="1"/>
    <col min="11266" max="11266" width="15" customWidth="1"/>
    <col min="11518" max="11518" width="65" customWidth="1"/>
    <col min="11519" max="11520" width="15.28515625" customWidth="1"/>
    <col min="11521" max="11521" width="14.42578125" customWidth="1"/>
    <col min="11522" max="11522" width="15" customWidth="1"/>
    <col min="11774" max="11774" width="65" customWidth="1"/>
    <col min="11775" max="11776" width="15.28515625" customWidth="1"/>
    <col min="11777" max="11777" width="14.42578125" customWidth="1"/>
    <col min="11778" max="11778" width="15" customWidth="1"/>
    <col min="12030" max="12030" width="65" customWidth="1"/>
    <col min="12031" max="12032" width="15.28515625" customWidth="1"/>
    <col min="12033" max="12033" width="14.42578125" customWidth="1"/>
    <col min="12034" max="12034" width="15" customWidth="1"/>
    <col min="12286" max="12286" width="65" customWidth="1"/>
    <col min="12287" max="12288" width="15.28515625" customWidth="1"/>
    <col min="12289" max="12289" width="14.42578125" customWidth="1"/>
    <col min="12290" max="12290" width="15" customWidth="1"/>
    <col min="12542" max="12542" width="65" customWidth="1"/>
    <col min="12543" max="12544" width="15.28515625" customWidth="1"/>
    <col min="12545" max="12545" width="14.42578125" customWidth="1"/>
    <col min="12546" max="12546" width="15" customWidth="1"/>
    <col min="12798" max="12798" width="65" customWidth="1"/>
    <col min="12799" max="12800" width="15.28515625" customWidth="1"/>
    <col min="12801" max="12801" width="14.42578125" customWidth="1"/>
    <col min="12802" max="12802" width="15" customWidth="1"/>
    <col min="13054" max="13054" width="65" customWidth="1"/>
    <col min="13055" max="13056" width="15.28515625" customWidth="1"/>
    <col min="13057" max="13057" width="14.42578125" customWidth="1"/>
    <col min="13058" max="13058" width="15" customWidth="1"/>
    <col min="13310" max="13310" width="65" customWidth="1"/>
    <col min="13311" max="13312" width="15.28515625" customWidth="1"/>
    <col min="13313" max="13313" width="14.42578125" customWidth="1"/>
    <col min="13314" max="13314" width="15" customWidth="1"/>
    <col min="13566" max="13566" width="65" customWidth="1"/>
    <col min="13567" max="13568" width="15.28515625" customWidth="1"/>
    <col min="13569" max="13569" width="14.42578125" customWidth="1"/>
    <col min="13570" max="13570" width="15" customWidth="1"/>
    <col min="13822" max="13822" width="65" customWidth="1"/>
    <col min="13823" max="13824" width="15.28515625" customWidth="1"/>
    <col min="13825" max="13825" width="14.42578125" customWidth="1"/>
    <col min="13826" max="13826" width="15" customWidth="1"/>
    <col min="14078" max="14078" width="65" customWidth="1"/>
    <col min="14079" max="14080" width="15.28515625" customWidth="1"/>
    <col min="14081" max="14081" width="14.42578125" customWidth="1"/>
    <col min="14082" max="14082" width="15" customWidth="1"/>
    <col min="14334" max="14334" width="65" customWidth="1"/>
    <col min="14335" max="14336" width="15.28515625" customWidth="1"/>
    <col min="14337" max="14337" width="14.42578125" customWidth="1"/>
    <col min="14338" max="14338" width="15" customWidth="1"/>
    <col min="14590" max="14590" width="65" customWidth="1"/>
    <col min="14591" max="14592" width="15.28515625" customWidth="1"/>
    <col min="14593" max="14593" width="14.42578125" customWidth="1"/>
    <col min="14594" max="14594" width="15" customWidth="1"/>
    <col min="14846" max="14846" width="65" customWidth="1"/>
    <col min="14847" max="14848" width="15.28515625" customWidth="1"/>
    <col min="14849" max="14849" width="14.42578125" customWidth="1"/>
    <col min="14850" max="14850" width="15" customWidth="1"/>
    <col min="15102" max="15102" width="65" customWidth="1"/>
    <col min="15103" max="15104" width="15.28515625" customWidth="1"/>
    <col min="15105" max="15105" width="14.42578125" customWidth="1"/>
    <col min="15106" max="15106" width="15" customWidth="1"/>
    <col min="15358" max="15358" width="65" customWidth="1"/>
    <col min="15359" max="15360" width="15.28515625" customWidth="1"/>
    <col min="15361" max="15361" width="14.42578125" customWidth="1"/>
    <col min="15362" max="15362" width="15" customWidth="1"/>
    <col min="15614" max="15614" width="65" customWidth="1"/>
    <col min="15615" max="15616" width="15.28515625" customWidth="1"/>
    <col min="15617" max="15617" width="14.42578125" customWidth="1"/>
    <col min="15618" max="15618" width="15" customWidth="1"/>
    <col min="15870" max="15870" width="65" customWidth="1"/>
    <col min="15871" max="15872" width="15.28515625" customWidth="1"/>
    <col min="15873" max="15873" width="14.42578125" customWidth="1"/>
    <col min="15874" max="15874" width="15" customWidth="1"/>
    <col min="16126" max="16126" width="65" customWidth="1"/>
    <col min="16127" max="16128" width="15.28515625" customWidth="1"/>
    <col min="16129" max="16129" width="14.42578125" customWidth="1"/>
    <col min="16130" max="16130" width="15" customWidth="1"/>
  </cols>
  <sheetData>
    <row r="1" spans="1:5" ht="39.75" customHeight="1">
      <c r="A1" s="556" t="s">
        <v>231</v>
      </c>
      <c r="B1" s="556"/>
      <c r="C1" s="556"/>
      <c r="D1" s="556"/>
      <c r="E1" s="556"/>
    </row>
    <row r="2" spans="1:5" s="441" customFormat="1" ht="23.25" customHeight="1" thickBot="1">
      <c r="A2" s="557" t="s">
        <v>395</v>
      </c>
      <c r="B2" s="557"/>
      <c r="C2" s="557"/>
      <c r="D2" s="557"/>
      <c r="E2" s="557"/>
    </row>
    <row r="3" spans="1:5" s="441" customFormat="1" ht="44.25" customHeight="1" thickBot="1">
      <c r="A3" s="558" t="s">
        <v>185</v>
      </c>
      <c r="B3" s="560" t="s">
        <v>232</v>
      </c>
      <c r="C3" s="562" t="s">
        <v>383</v>
      </c>
      <c r="D3" s="563"/>
      <c r="E3" s="564"/>
    </row>
    <row r="4" spans="1:5" s="441" customFormat="1" ht="105" customHeight="1" thickBot="1">
      <c r="A4" s="559"/>
      <c r="B4" s="561"/>
      <c r="C4" s="452" t="s">
        <v>102</v>
      </c>
      <c r="D4" s="442" t="s">
        <v>230</v>
      </c>
      <c r="E4" s="442" t="s">
        <v>229</v>
      </c>
    </row>
    <row r="5" spans="1:5" s="441" customFormat="1" ht="48.75" customHeight="1" thickBot="1">
      <c r="A5" s="443" t="s">
        <v>384</v>
      </c>
      <c r="B5" s="470">
        <v>684</v>
      </c>
      <c r="C5" s="471">
        <v>5091.4429824561403</v>
      </c>
      <c r="D5" s="472">
        <v>1993.6390977443609</v>
      </c>
      <c r="E5" s="472">
        <v>3209.4895833333335</v>
      </c>
    </row>
    <row r="6" spans="1:5" s="441" customFormat="1" ht="57" customHeight="1" thickBot="1">
      <c r="A6" s="443" t="s">
        <v>385</v>
      </c>
      <c r="B6" s="470">
        <v>529</v>
      </c>
      <c r="C6" s="471">
        <v>2946.9054820415877</v>
      </c>
      <c r="D6" s="472">
        <v>1945.561076604555</v>
      </c>
      <c r="E6" s="472">
        <v>1243.3875502008032</v>
      </c>
    </row>
    <row r="7" spans="1:5" s="441" customFormat="1" ht="56.25" customHeight="1" thickBot="1">
      <c r="A7" s="443" t="s">
        <v>227</v>
      </c>
      <c r="B7" s="473">
        <v>1339</v>
      </c>
      <c r="C7" s="471">
        <v>10892.858849887976</v>
      </c>
      <c r="D7" s="474">
        <v>2635.1015683345781</v>
      </c>
      <c r="E7" s="474">
        <v>8263.928998505231</v>
      </c>
    </row>
    <row r="8" spans="1:5" s="441" customFormat="1" ht="43.5" customHeight="1" thickBot="1">
      <c r="A8" s="443" t="s">
        <v>386</v>
      </c>
      <c r="B8" s="474">
        <v>3238</v>
      </c>
      <c r="C8" s="475">
        <v>9951.3897467572569</v>
      </c>
      <c r="D8" s="474">
        <v>2076.6363084395871</v>
      </c>
      <c r="E8" s="474">
        <v>8897.8622181031824</v>
      </c>
    </row>
    <row r="9" spans="1:5" s="441" customFormat="1" ht="51.75" customHeight="1" thickBot="1">
      <c r="A9" s="443" t="s">
        <v>228</v>
      </c>
      <c r="B9" s="474">
        <v>1643</v>
      </c>
      <c r="C9" s="475">
        <v>3612.7851491174679</v>
      </c>
      <c r="D9" s="474">
        <v>1452.447770700637</v>
      </c>
      <c r="E9" s="474">
        <v>2226.2259439707673</v>
      </c>
    </row>
    <row r="10" spans="1:5" s="441" customFormat="1" ht="49.5" customHeight="1" thickBot="1">
      <c r="A10" s="443" t="s">
        <v>399</v>
      </c>
      <c r="B10" s="474">
        <v>176</v>
      </c>
      <c r="C10" s="475">
        <v>7539.482954545455</v>
      </c>
      <c r="D10" s="474">
        <v>2780.9879518072289</v>
      </c>
      <c r="E10" s="474">
        <v>4916.505681818182</v>
      </c>
    </row>
    <row r="11" spans="1:5" s="447" customFormat="1" ht="9.75" customHeight="1">
      <c r="A11" s="444"/>
      <c r="B11" s="445"/>
      <c r="C11" s="446"/>
    </row>
    <row r="12" spans="1:5" s="450" customFormat="1">
      <c r="A12" s="448" t="s">
        <v>387</v>
      </c>
      <c r="B12" s="449"/>
      <c r="C12" s="449"/>
      <c r="D12" s="449"/>
      <c r="E12" s="449"/>
    </row>
  </sheetData>
  <mergeCells count="5">
    <mergeCell ref="A1:E1"/>
    <mergeCell ref="A2:E2"/>
    <mergeCell ref="A3:A4"/>
    <mergeCell ref="B3:B4"/>
    <mergeCell ref="C3:E3"/>
  </mergeCells>
  <pageMargins left="0" right="3.937007874015748E-2" top="0.86614173228346458" bottom="0.15748031496062992" header="0.51181102362204722" footer="0.15748031496062992"/>
  <pageSetup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39"/>
    <pageSetUpPr fitToPage="1"/>
  </sheetPr>
  <dimension ref="A1:I57"/>
  <sheetViews>
    <sheetView workbookViewId="0">
      <selection activeCell="O22" sqref="O22"/>
    </sheetView>
  </sheetViews>
  <sheetFormatPr defaultRowHeight="12.75"/>
  <cols>
    <col min="1" max="1" width="6.85546875" style="270" customWidth="1"/>
    <col min="2" max="2" width="20.5703125" style="270" bestFit="1" customWidth="1"/>
    <col min="3" max="3" width="13" style="270" customWidth="1"/>
    <col min="4" max="4" width="17.85546875" style="270" customWidth="1"/>
    <col min="5" max="5" width="13.140625" style="270" customWidth="1"/>
    <col min="6" max="6" width="18.7109375" style="270" customWidth="1"/>
    <col min="7" max="16384" width="9.140625" style="270"/>
  </cols>
  <sheetData>
    <row r="1" spans="1:9" s="274" customFormat="1" ht="46.5" customHeight="1" thickBot="1">
      <c r="A1" s="567" t="s">
        <v>187</v>
      </c>
      <c r="B1" s="569" t="s">
        <v>273</v>
      </c>
      <c r="C1" s="572" t="s">
        <v>396</v>
      </c>
      <c r="D1" s="573"/>
      <c r="E1" s="573"/>
      <c r="F1" s="574"/>
    </row>
    <row r="2" spans="1:9" s="271" customFormat="1" ht="72.75" customHeight="1">
      <c r="A2" s="568"/>
      <c r="B2" s="570"/>
      <c r="C2" s="575" t="s">
        <v>188</v>
      </c>
      <c r="D2" s="576"/>
      <c r="E2" s="576" t="s">
        <v>382</v>
      </c>
      <c r="F2" s="577"/>
    </row>
    <row r="3" spans="1:9" ht="57.75" customHeight="1" thickBot="1">
      <c r="A3" s="568"/>
      <c r="B3" s="571"/>
      <c r="C3" s="389" t="s">
        <v>257</v>
      </c>
      <c r="D3" s="390" t="s">
        <v>341</v>
      </c>
      <c r="E3" s="390" t="s">
        <v>257</v>
      </c>
      <c r="F3" s="391" t="s">
        <v>341</v>
      </c>
    </row>
    <row r="4" spans="1:9" ht="15" customHeight="1">
      <c r="A4" s="392" t="s">
        <v>176</v>
      </c>
      <c r="B4" s="393" t="s">
        <v>109</v>
      </c>
      <c r="C4" s="428">
        <v>8567</v>
      </c>
      <c r="D4" s="429">
        <v>156.69499241274659</v>
      </c>
      <c r="E4" s="429">
        <v>1036</v>
      </c>
      <c r="F4" s="430">
        <v>97.323359073359072</v>
      </c>
      <c r="G4" s="275"/>
      <c r="H4" s="276"/>
      <c r="I4" s="276"/>
    </row>
    <row r="5" spans="1:9" ht="15" customHeight="1">
      <c r="A5" s="394" t="s">
        <v>177</v>
      </c>
      <c r="B5" s="395" t="s">
        <v>111</v>
      </c>
      <c r="C5" s="431">
        <v>11160</v>
      </c>
      <c r="D5" s="432">
        <v>139.10940860215055</v>
      </c>
      <c r="E5" s="432">
        <v>1492</v>
      </c>
      <c r="F5" s="433">
        <v>98.198391420911534</v>
      </c>
      <c r="G5" s="275"/>
      <c r="H5" s="276"/>
      <c r="I5" s="276"/>
    </row>
    <row r="6" spans="1:9" ht="15" customHeight="1">
      <c r="A6" s="394" t="s">
        <v>178</v>
      </c>
      <c r="B6" s="395" t="s">
        <v>302</v>
      </c>
      <c r="C6" s="431">
        <v>12919</v>
      </c>
      <c r="D6" s="432">
        <v>148.55716386717239</v>
      </c>
      <c r="E6" s="432">
        <v>2595</v>
      </c>
      <c r="F6" s="433">
        <v>108.17687861271676</v>
      </c>
      <c r="G6" s="275"/>
      <c r="H6" s="276"/>
      <c r="I6" s="276"/>
    </row>
    <row r="7" spans="1:9" ht="15" customHeight="1">
      <c r="A7" s="394" t="s">
        <v>179</v>
      </c>
      <c r="B7" s="395" t="s">
        <v>303</v>
      </c>
      <c r="C7" s="431">
        <v>14613</v>
      </c>
      <c r="D7" s="432">
        <v>133.7643194415931</v>
      </c>
      <c r="E7" s="432">
        <v>4242</v>
      </c>
      <c r="F7" s="433">
        <v>91.140499764262145</v>
      </c>
      <c r="G7" s="275"/>
      <c r="H7" s="276"/>
      <c r="I7" s="276"/>
    </row>
    <row r="8" spans="1:9" ht="15" customHeight="1">
      <c r="A8" s="394" t="s">
        <v>180</v>
      </c>
      <c r="B8" s="395" t="s">
        <v>115</v>
      </c>
      <c r="C8" s="431">
        <v>12873</v>
      </c>
      <c r="D8" s="432">
        <v>123.14410005437738</v>
      </c>
      <c r="E8" s="432">
        <v>1604</v>
      </c>
      <c r="F8" s="433">
        <v>95</v>
      </c>
      <c r="G8" s="275"/>
      <c r="H8" s="276"/>
      <c r="I8" s="276"/>
    </row>
    <row r="9" spans="1:9" ht="15" customHeight="1">
      <c r="A9" s="394" t="s">
        <v>181</v>
      </c>
      <c r="B9" s="395" t="s">
        <v>304</v>
      </c>
      <c r="C9" s="431">
        <v>10164</v>
      </c>
      <c r="D9" s="432">
        <v>162.26013380558834</v>
      </c>
      <c r="E9" s="432">
        <v>1197</v>
      </c>
      <c r="F9" s="433">
        <v>89.050125313283203</v>
      </c>
      <c r="G9" s="275"/>
      <c r="H9" s="276"/>
      <c r="I9" s="276"/>
    </row>
    <row r="10" spans="1:9" ht="15" customHeight="1">
      <c r="A10" s="394" t="s">
        <v>182</v>
      </c>
      <c r="B10" s="395" t="s">
        <v>305</v>
      </c>
      <c r="C10" s="431">
        <v>12023</v>
      </c>
      <c r="D10" s="432">
        <v>143.00723613074939</v>
      </c>
      <c r="E10" s="432">
        <v>5583</v>
      </c>
      <c r="F10" s="433">
        <v>79.759448325273155</v>
      </c>
      <c r="G10" s="275"/>
      <c r="H10" s="276"/>
      <c r="I10" s="276"/>
    </row>
    <row r="11" spans="1:9" ht="15" customHeight="1">
      <c r="A11" s="394" t="s">
        <v>183</v>
      </c>
      <c r="B11" s="395" t="s">
        <v>306</v>
      </c>
      <c r="C11" s="431">
        <v>7019</v>
      </c>
      <c r="D11" s="432">
        <v>144.89129505627582</v>
      </c>
      <c r="E11" s="432">
        <v>509</v>
      </c>
      <c r="F11" s="433">
        <v>94.744597249508843</v>
      </c>
      <c r="G11" s="275"/>
      <c r="H11" s="276"/>
      <c r="I11" s="276"/>
    </row>
    <row r="12" spans="1:9" ht="15" customHeight="1">
      <c r="A12" s="394" t="s">
        <v>184</v>
      </c>
      <c r="B12" s="395" t="s">
        <v>307</v>
      </c>
      <c r="C12" s="431">
        <v>8542</v>
      </c>
      <c r="D12" s="432">
        <v>131.35553734488411</v>
      </c>
      <c r="E12" s="432">
        <v>2336</v>
      </c>
      <c r="F12" s="433">
        <v>87.100599315068493</v>
      </c>
      <c r="G12" s="275"/>
      <c r="H12" s="276"/>
      <c r="I12" s="276"/>
    </row>
    <row r="13" spans="1:9" ht="15" customHeight="1">
      <c r="A13" s="394" t="s">
        <v>189</v>
      </c>
      <c r="B13" s="395" t="s">
        <v>308</v>
      </c>
      <c r="C13" s="431">
        <v>13371</v>
      </c>
      <c r="D13" s="432">
        <v>154.27170742652009</v>
      </c>
      <c r="E13" s="432">
        <v>3790</v>
      </c>
      <c r="F13" s="433">
        <v>81.843535620052776</v>
      </c>
      <c r="G13" s="275"/>
      <c r="H13" s="276"/>
      <c r="I13" s="276"/>
    </row>
    <row r="14" spans="1:9" ht="15" customHeight="1">
      <c r="A14" s="394" t="s">
        <v>190</v>
      </c>
      <c r="B14" s="395" t="s">
        <v>309</v>
      </c>
      <c r="C14" s="431">
        <v>7524</v>
      </c>
      <c r="D14" s="432">
        <v>131.44524189261031</v>
      </c>
      <c r="E14" s="432">
        <v>679</v>
      </c>
      <c r="F14" s="433">
        <v>109.99263622974964</v>
      </c>
      <c r="G14" s="275"/>
      <c r="H14" s="276"/>
      <c r="I14" s="276"/>
    </row>
    <row r="15" spans="1:9" ht="15" customHeight="1">
      <c r="A15" s="394" t="s">
        <v>191</v>
      </c>
      <c r="B15" s="395" t="s">
        <v>123</v>
      </c>
      <c r="C15" s="431">
        <v>12345</v>
      </c>
      <c r="D15" s="432">
        <v>163.63313082219523</v>
      </c>
      <c r="E15" s="432">
        <v>1818</v>
      </c>
      <c r="F15" s="433">
        <v>78.166666666666671</v>
      </c>
      <c r="G15" s="275"/>
      <c r="H15" s="276"/>
      <c r="I15" s="276"/>
    </row>
    <row r="16" spans="1:9" ht="15" customHeight="1">
      <c r="A16" s="394" t="s">
        <v>192</v>
      </c>
      <c r="B16" s="395" t="s">
        <v>310</v>
      </c>
      <c r="C16" s="431">
        <v>14872</v>
      </c>
      <c r="D16" s="432">
        <v>125.89234803657881</v>
      </c>
      <c r="E16" s="432">
        <v>1411</v>
      </c>
      <c r="F16" s="433">
        <v>111.92771084337349</v>
      </c>
      <c r="G16" s="275"/>
      <c r="H16" s="276"/>
      <c r="I16" s="276"/>
    </row>
    <row r="17" spans="1:9" ht="15" customHeight="1">
      <c r="A17" s="394" t="s">
        <v>193</v>
      </c>
      <c r="B17" s="395" t="s">
        <v>126</v>
      </c>
      <c r="C17" s="431">
        <v>4777</v>
      </c>
      <c r="D17" s="432">
        <v>143.90956667364455</v>
      </c>
      <c r="E17" s="432">
        <v>615</v>
      </c>
      <c r="F17" s="433">
        <v>96.434146341463418</v>
      </c>
      <c r="G17" s="275"/>
      <c r="H17" s="276"/>
      <c r="I17" s="276"/>
    </row>
    <row r="18" spans="1:9" ht="15" customHeight="1">
      <c r="A18" s="394" t="s">
        <v>194</v>
      </c>
      <c r="B18" s="395" t="s">
        <v>377</v>
      </c>
      <c r="C18" s="431">
        <v>11602</v>
      </c>
      <c r="D18" s="432">
        <v>145.92828822616789</v>
      </c>
      <c r="E18" s="432">
        <v>2543</v>
      </c>
      <c r="F18" s="433">
        <v>96.388910735351942</v>
      </c>
      <c r="G18" s="275"/>
      <c r="H18" s="276"/>
      <c r="I18" s="276"/>
    </row>
    <row r="19" spans="1:9" ht="15" customHeight="1">
      <c r="A19" s="394" t="s">
        <v>195</v>
      </c>
      <c r="B19" s="395" t="s">
        <v>129</v>
      </c>
      <c r="C19" s="431">
        <v>16012</v>
      </c>
      <c r="D19" s="432">
        <v>133.68573569822632</v>
      </c>
      <c r="E19" s="432">
        <v>6312</v>
      </c>
      <c r="F19" s="433">
        <v>83.141318124207856</v>
      </c>
      <c r="G19" s="275"/>
      <c r="H19" s="276"/>
      <c r="I19" s="276"/>
    </row>
    <row r="20" spans="1:9" ht="15" customHeight="1">
      <c r="A20" s="394" t="s">
        <v>196</v>
      </c>
      <c r="B20" s="395" t="s">
        <v>312</v>
      </c>
      <c r="C20" s="431">
        <v>13037</v>
      </c>
      <c r="D20" s="432">
        <v>137.05377003911943</v>
      </c>
      <c r="E20" s="432">
        <v>3708</v>
      </c>
      <c r="F20" s="433">
        <v>94.977615965480041</v>
      </c>
      <c r="G20" s="275"/>
      <c r="H20" s="276"/>
      <c r="I20" s="276"/>
    </row>
    <row r="21" spans="1:9" ht="15" customHeight="1">
      <c r="A21" s="394" t="s">
        <v>197</v>
      </c>
      <c r="B21" s="395" t="s">
        <v>132</v>
      </c>
      <c r="C21" s="431">
        <v>7188</v>
      </c>
      <c r="D21" s="432">
        <v>139.68934335002783</v>
      </c>
      <c r="E21" s="432">
        <v>1519</v>
      </c>
      <c r="F21" s="433">
        <v>115.55431204739961</v>
      </c>
      <c r="G21" s="275"/>
      <c r="H21" s="276"/>
      <c r="I21" s="276"/>
    </row>
    <row r="22" spans="1:9" ht="15" customHeight="1">
      <c r="A22" s="394" t="s">
        <v>198</v>
      </c>
      <c r="B22" s="395" t="s">
        <v>134</v>
      </c>
      <c r="C22" s="431">
        <v>7492</v>
      </c>
      <c r="D22" s="432">
        <v>135.15603310197545</v>
      </c>
      <c r="E22" s="432">
        <v>835</v>
      </c>
      <c r="F22" s="433">
        <v>100.34850299401198</v>
      </c>
      <c r="G22" s="275"/>
      <c r="H22" s="276"/>
      <c r="I22" s="276"/>
    </row>
    <row r="23" spans="1:9" ht="15" customHeight="1">
      <c r="A23" s="394" t="s">
        <v>199</v>
      </c>
      <c r="B23" s="395" t="s">
        <v>136</v>
      </c>
      <c r="C23" s="431">
        <v>9271</v>
      </c>
      <c r="D23" s="432">
        <v>173.20289073454859</v>
      </c>
      <c r="E23" s="432">
        <v>683</v>
      </c>
      <c r="F23" s="433">
        <v>108.37042459736456</v>
      </c>
      <c r="G23" s="275"/>
      <c r="H23" s="276"/>
      <c r="I23" s="276"/>
    </row>
    <row r="24" spans="1:9" ht="15" customHeight="1">
      <c r="A24" s="394" t="s">
        <v>200</v>
      </c>
      <c r="B24" s="395" t="s">
        <v>313</v>
      </c>
      <c r="C24" s="431">
        <v>6956</v>
      </c>
      <c r="D24" s="432">
        <v>124.07949971247844</v>
      </c>
      <c r="E24" s="432">
        <v>2233</v>
      </c>
      <c r="F24" s="433">
        <v>79.716972682489924</v>
      </c>
      <c r="G24" s="275"/>
      <c r="H24" s="276"/>
      <c r="I24" s="276"/>
    </row>
    <row r="25" spans="1:9" ht="15" customHeight="1">
      <c r="A25" s="394" t="s">
        <v>201</v>
      </c>
      <c r="B25" s="395" t="s">
        <v>269</v>
      </c>
      <c r="C25" s="431">
        <v>16668</v>
      </c>
      <c r="D25" s="432">
        <v>134.13546916246699</v>
      </c>
      <c r="E25" s="432">
        <v>6542</v>
      </c>
      <c r="F25" s="433">
        <v>81.792571079180675</v>
      </c>
      <c r="G25" s="275"/>
      <c r="H25" s="276"/>
      <c r="I25" s="276"/>
    </row>
    <row r="26" spans="1:9" ht="15" customHeight="1">
      <c r="A26" s="394" t="s">
        <v>202</v>
      </c>
      <c r="B26" s="395" t="s">
        <v>140</v>
      </c>
      <c r="C26" s="431">
        <v>8107</v>
      </c>
      <c r="D26" s="432">
        <v>120.85234982114223</v>
      </c>
      <c r="E26" s="432">
        <v>2960</v>
      </c>
      <c r="F26" s="433">
        <v>87.418918918918919</v>
      </c>
      <c r="G26" s="275"/>
      <c r="H26" s="276"/>
      <c r="I26" s="276"/>
    </row>
    <row r="27" spans="1:9" ht="15" customHeight="1">
      <c r="A27" s="394" t="s">
        <v>203</v>
      </c>
      <c r="B27" s="395" t="s">
        <v>314</v>
      </c>
      <c r="C27" s="431">
        <v>13525</v>
      </c>
      <c r="D27" s="432">
        <v>144.05907578558225</v>
      </c>
      <c r="E27" s="432">
        <v>1531</v>
      </c>
      <c r="F27" s="433">
        <v>98.156760287393865</v>
      </c>
      <c r="G27" s="275"/>
      <c r="H27" s="276"/>
      <c r="I27" s="276"/>
    </row>
    <row r="28" spans="1:9" ht="15" customHeight="1">
      <c r="A28" s="394" t="s">
        <v>204</v>
      </c>
      <c r="B28" s="395" t="s">
        <v>315</v>
      </c>
      <c r="C28" s="431">
        <v>7050</v>
      </c>
      <c r="D28" s="432">
        <v>138.30113475177305</v>
      </c>
      <c r="E28" s="432">
        <v>2339</v>
      </c>
      <c r="F28" s="433">
        <v>99.687900812312961</v>
      </c>
      <c r="G28" s="275"/>
      <c r="H28" s="276"/>
      <c r="I28" s="276"/>
    </row>
    <row r="29" spans="1:9" ht="15" customHeight="1">
      <c r="A29" s="394" t="s">
        <v>205</v>
      </c>
      <c r="B29" s="395" t="s">
        <v>316</v>
      </c>
      <c r="C29" s="431">
        <v>12226</v>
      </c>
      <c r="D29" s="432">
        <v>133.90348437755603</v>
      </c>
      <c r="E29" s="432">
        <v>2527</v>
      </c>
      <c r="F29" s="433">
        <v>85.561139691333594</v>
      </c>
      <c r="G29" s="275"/>
      <c r="H29" s="276"/>
      <c r="I29" s="276"/>
    </row>
    <row r="30" spans="1:9" ht="15" customHeight="1">
      <c r="A30" s="394" t="s">
        <v>206</v>
      </c>
      <c r="B30" s="395" t="s">
        <v>317</v>
      </c>
      <c r="C30" s="431">
        <v>12759</v>
      </c>
      <c r="D30" s="432">
        <v>131.1147425346814</v>
      </c>
      <c r="E30" s="432">
        <v>3700</v>
      </c>
      <c r="F30" s="433">
        <v>92.466486486486488</v>
      </c>
      <c r="G30" s="275"/>
      <c r="H30" s="276"/>
      <c r="I30" s="276"/>
    </row>
    <row r="31" spans="1:9" ht="15" customHeight="1">
      <c r="A31" s="394" t="s">
        <v>207</v>
      </c>
      <c r="B31" s="395" t="s">
        <v>146</v>
      </c>
      <c r="C31" s="431">
        <v>13041</v>
      </c>
      <c r="D31" s="432">
        <v>125.17138256268692</v>
      </c>
      <c r="E31" s="432">
        <v>6687</v>
      </c>
      <c r="F31" s="433">
        <v>91.852699267234939</v>
      </c>
      <c r="G31" s="275"/>
      <c r="H31" s="276"/>
      <c r="I31" s="276"/>
    </row>
    <row r="32" spans="1:9" ht="15" customHeight="1">
      <c r="A32" s="394" t="s">
        <v>208</v>
      </c>
      <c r="B32" s="395" t="s">
        <v>148</v>
      </c>
      <c r="C32" s="431">
        <v>14893</v>
      </c>
      <c r="D32" s="432">
        <v>155.75424696165985</v>
      </c>
      <c r="E32" s="432">
        <v>2158</v>
      </c>
      <c r="F32" s="433">
        <v>98.914735866543097</v>
      </c>
      <c r="G32" s="275"/>
      <c r="H32" s="276"/>
      <c r="I32" s="276"/>
    </row>
    <row r="33" spans="1:9" ht="15" customHeight="1">
      <c r="A33" s="394" t="s">
        <v>209</v>
      </c>
      <c r="B33" s="395" t="s">
        <v>150</v>
      </c>
      <c r="C33" s="431">
        <v>10409</v>
      </c>
      <c r="D33" s="432">
        <v>142.65328081467959</v>
      </c>
      <c r="E33" s="432">
        <v>1260</v>
      </c>
      <c r="F33" s="433">
        <v>94.667460317460311</v>
      </c>
      <c r="G33" s="275"/>
      <c r="H33" s="276"/>
      <c r="I33" s="276"/>
    </row>
    <row r="34" spans="1:9" ht="15" customHeight="1">
      <c r="A34" s="394" t="s">
        <v>210</v>
      </c>
      <c r="B34" s="395" t="s">
        <v>318</v>
      </c>
      <c r="C34" s="431">
        <v>5785</v>
      </c>
      <c r="D34" s="432">
        <v>133.43975799481419</v>
      </c>
      <c r="E34" s="432">
        <v>1272</v>
      </c>
      <c r="F34" s="433">
        <v>86.20597484276729</v>
      </c>
      <c r="G34" s="275"/>
      <c r="H34" s="276"/>
      <c r="I34" s="276"/>
    </row>
    <row r="35" spans="1:9" ht="15" customHeight="1">
      <c r="A35" s="394" t="s">
        <v>211</v>
      </c>
      <c r="B35" s="395" t="s">
        <v>153</v>
      </c>
      <c r="C35" s="431">
        <v>7311</v>
      </c>
      <c r="D35" s="432">
        <v>150.31623580905486</v>
      </c>
      <c r="E35" s="432">
        <v>924</v>
      </c>
      <c r="F35" s="433">
        <v>97.882034632034632</v>
      </c>
      <c r="G35" s="275"/>
      <c r="H35" s="276"/>
      <c r="I35" s="276"/>
    </row>
    <row r="36" spans="1:9" ht="15" customHeight="1">
      <c r="A36" s="394" t="s">
        <v>212</v>
      </c>
      <c r="B36" s="395" t="s">
        <v>155</v>
      </c>
      <c r="C36" s="431">
        <v>18644</v>
      </c>
      <c r="D36" s="432">
        <v>145.5330401201459</v>
      </c>
      <c r="E36" s="432">
        <v>4921</v>
      </c>
      <c r="F36" s="433">
        <v>84.695996748628332</v>
      </c>
      <c r="G36" s="275"/>
      <c r="H36" s="276"/>
      <c r="I36" s="276"/>
    </row>
    <row r="37" spans="1:9" ht="15" customHeight="1">
      <c r="A37" s="394" t="s">
        <v>213</v>
      </c>
      <c r="B37" s="395" t="s">
        <v>157</v>
      </c>
      <c r="C37" s="431">
        <v>11056</v>
      </c>
      <c r="D37" s="432">
        <v>145.60880969609261</v>
      </c>
      <c r="E37" s="432">
        <v>5589</v>
      </c>
      <c r="F37" s="433">
        <v>78.007514761137955</v>
      </c>
      <c r="G37" s="275"/>
      <c r="H37" s="276"/>
      <c r="I37" s="276"/>
    </row>
    <row r="38" spans="1:9" ht="15" customHeight="1">
      <c r="A38" s="394" t="s">
        <v>214</v>
      </c>
      <c r="B38" s="395" t="s">
        <v>319</v>
      </c>
      <c r="C38" s="431">
        <v>12741</v>
      </c>
      <c r="D38" s="432">
        <v>143.83533474609527</v>
      </c>
      <c r="E38" s="432">
        <v>1507</v>
      </c>
      <c r="F38" s="433">
        <v>100.15660252156603</v>
      </c>
      <c r="G38" s="275"/>
      <c r="H38" s="276"/>
      <c r="I38" s="276"/>
    </row>
    <row r="39" spans="1:9" ht="15" customHeight="1">
      <c r="A39" s="394" t="s">
        <v>215</v>
      </c>
      <c r="B39" s="395" t="s">
        <v>160</v>
      </c>
      <c r="C39" s="431">
        <v>5587</v>
      </c>
      <c r="D39" s="432">
        <v>111.62412743869697</v>
      </c>
      <c r="E39" s="432">
        <v>958</v>
      </c>
      <c r="F39" s="433">
        <v>105.84864300626305</v>
      </c>
      <c r="G39" s="275"/>
      <c r="H39" s="276"/>
      <c r="I39" s="276"/>
    </row>
    <row r="40" spans="1:9" ht="15" customHeight="1">
      <c r="A40" s="394" t="s">
        <v>216</v>
      </c>
      <c r="B40" s="395" t="s">
        <v>162</v>
      </c>
      <c r="C40" s="431">
        <v>11443</v>
      </c>
      <c r="D40" s="432">
        <v>143.03993707943721</v>
      </c>
      <c r="E40" s="432">
        <v>4787</v>
      </c>
      <c r="F40" s="433">
        <v>91.068936703572177</v>
      </c>
      <c r="G40" s="275"/>
      <c r="H40" s="276"/>
      <c r="I40" s="276"/>
    </row>
    <row r="41" spans="1:9" ht="15" customHeight="1">
      <c r="A41" s="394" t="s">
        <v>217</v>
      </c>
      <c r="B41" s="395" t="s">
        <v>320</v>
      </c>
      <c r="C41" s="431">
        <v>11879</v>
      </c>
      <c r="D41" s="432">
        <v>145.95841400791312</v>
      </c>
      <c r="E41" s="432">
        <v>3083</v>
      </c>
      <c r="F41" s="433">
        <v>111</v>
      </c>
      <c r="G41" s="275"/>
      <c r="H41" s="276"/>
      <c r="I41" s="276"/>
    </row>
    <row r="42" spans="1:9" ht="15" customHeight="1">
      <c r="A42" s="394" t="s">
        <v>218</v>
      </c>
      <c r="B42" s="395" t="s">
        <v>165</v>
      </c>
      <c r="C42" s="431">
        <v>12116</v>
      </c>
      <c r="D42" s="432">
        <v>137.10977220204688</v>
      </c>
      <c r="E42" s="432">
        <v>2943</v>
      </c>
      <c r="F42" s="433">
        <v>91.156642881413518</v>
      </c>
      <c r="G42" s="275"/>
      <c r="H42" s="276"/>
      <c r="I42" s="276"/>
    </row>
    <row r="43" spans="1:9" ht="15" customHeight="1">
      <c r="A43" s="394" t="s">
        <v>219</v>
      </c>
      <c r="B43" s="395" t="s">
        <v>321</v>
      </c>
      <c r="C43" s="431">
        <v>7874</v>
      </c>
      <c r="D43" s="432">
        <v>132.81254762509525</v>
      </c>
      <c r="E43" s="432">
        <v>2361</v>
      </c>
      <c r="F43" s="433">
        <v>93.114781872088102</v>
      </c>
      <c r="G43" s="275"/>
      <c r="H43" s="276"/>
      <c r="I43" s="276"/>
    </row>
    <row r="44" spans="1:9" ht="15" customHeight="1">
      <c r="A44" s="394" t="s">
        <v>220</v>
      </c>
      <c r="B44" s="395" t="s">
        <v>322</v>
      </c>
      <c r="C44" s="431">
        <v>2206</v>
      </c>
      <c r="D44" s="432">
        <v>138.7107887579329</v>
      </c>
      <c r="E44" s="432">
        <v>25</v>
      </c>
      <c r="F44" s="433">
        <v>141.28</v>
      </c>
      <c r="G44" s="275"/>
      <c r="H44" s="276"/>
      <c r="I44" s="276"/>
    </row>
    <row r="45" spans="1:9" ht="15" customHeight="1">
      <c r="A45" s="394" t="s">
        <v>221</v>
      </c>
      <c r="B45" s="395" t="s">
        <v>296</v>
      </c>
      <c r="C45" s="431">
        <v>3599</v>
      </c>
      <c r="D45" s="432">
        <v>143.19949986107252</v>
      </c>
      <c r="E45" s="432">
        <v>79</v>
      </c>
      <c r="F45" s="433">
        <v>111.82278481012658</v>
      </c>
      <c r="G45" s="275"/>
      <c r="H45" s="276"/>
      <c r="I45" s="276"/>
    </row>
    <row r="46" spans="1:9" ht="15" customHeight="1">
      <c r="A46" s="394" t="s">
        <v>222</v>
      </c>
      <c r="B46" s="395" t="s">
        <v>297</v>
      </c>
      <c r="C46" s="431">
        <v>3759</v>
      </c>
      <c r="D46" s="432">
        <v>140.34291034849693</v>
      </c>
      <c r="E46" s="432">
        <v>57</v>
      </c>
      <c r="F46" s="433">
        <v>118.24561403508773</v>
      </c>
      <c r="G46" s="275"/>
      <c r="H46" s="276"/>
      <c r="I46" s="276"/>
    </row>
    <row r="47" spans="1:9" ht="15" customHeight="1">
      <c r="A47" s="394" t="s">
        <v>223</v>
      </c>
      <c r="B47" s="395" t="s">
        <v>298</v>
      </c>
      <c r="C47" s="431">
        <v>2809</v>
      </c>
      <c r="D47" s="432">
        <v>137.32111071555713</v>
      </c>
      <c r="E47" s="432">
        <v>47</v>
      </c>
      <c r="F47" s="433">
        <v>114.59574468085107</v>
      </c>
      <c r="G47" s="275"/>
      <c r="H47" s="276"/>
      <c r="I47" s="276"/>
    </row>
    <row r="48" spans="1:9" ht="15" customHeight="1">
      <c r="A48" s="394" t="s">
        <v>224</v>
      </c>
      <c r="B48" s="395" t="s">
        <v>299</v>
      </c>
      <c r="C48" s="431">
        <v>4174</v>
      </c>
      <c r="D48" s="432">
        <v>174.21298514614278</v>
      </c>
      <c r="E48" s="432">
        <v>57</v>
      </c>
      <c r="F48" s="433">
        <v>134.61403508771929</v>
      </c>
      <c r="G48" s="275"/>
      <c r="H48" s="276"/>
      <c r="I48" s="276"/>
    </row>
    <row r="49" spans="1:9" ht="15" customHeight="1">
      <c r="A49" s="394" t="s">
        <v>225</v>
      </c>
      <c r="B49" s="395" t="s">
        <v>300</v>
      </c>
      <c r="C49" s="431">
        <v>2802</v>
      </c>
      <c r="D49" s="432">
        <v>145.44254104211277</v>
      </c>
      <c r="E49" s="432">
        <v>42</v>
      </c>
      <c r="F49" s="433">
        <v>115.47619047619048</v>
      </c>
      <c r="G49" s="275"/>
      <c r="H49" s="276"/>
      <c r="I49" s="276"/>
    </row>
    <row r="50" spans="1:9" ht="15" customHeight="1" thickBot="1">
      <c r="A50" s="396" t="s">
        <v>226</v>
      </c>
      <c r="B50" s="397" t="s">
        <v>174</v>
      </c>
      <c r="C50" s="434">
        <v>6187</v>
      </c>
      <c r="D50" s="435">
        <v>127.66575076773881</v>
      </c>
      <c r="E50" s="435">
        <v>1388</v>
      </c>
      <c r="F50" s="436">
        <v>129.51440922190201</v>
      </c>
      <c r="G50" s="275"/>
      <c r="H50" s="276"/>
      <c r="I50" s="276"/>
    </row>
    <row r="51" spans="1:9" s="277" customFormat="1" ht="20.25" customHeight="1" thickBot="1">
      <c r="A51" s="565" t="s">
        <v>340</v>
      </c>
      <c r="B51" s="566"/>
      <c r="C51" s="437">
        <v>460977</v>
      </c>
      <c r="D51" s="438">
        <v>140.72744844102851</v>
      </c>
      <c r="E51" s="438">
        <v>106484</v>
      </c>
      <c r="F51" s="439">
        <v>91.273233537432858</v>
      </c>
      <c r="H51" s="276"/>
      <c r="I51" s="276"/>
    </row>
    <row r="53" spans="1:9" ht="16.5">
      <c r="A53" s="335" t="s">
        <v>378</v>
      </c>
      <c r="C53" s="276"/>
    </row>
    <row r="57" spans="1:9">
      <c r="F57" s="276"/>
    </row>
  </sheetData>
  <mergeCells count="6">
    <mergeCell ref="A51:B51"/>
    <mergeCell ref="A1:A3"/>
    <mergeCell ref="B1:B3"/>
    <mergeCell ref="C1:F1"/>
    <mergeCell ref="C2:D2"/>
    <mergeCell ref="E2:F2"/>
  </mergeCells>
  <pageMargins left="0" right="0" top="0.41" bottom="0" header="0.34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I31"/>
  <sheetViews>
    <sheetView showGridLines="0" tabSelected="1" topLeftCell="B1" workbookViewId="0">
      <selection activeCell="N12" sqref="N12"/>
    </sheetView>
  </sheetViews>
  <sheetFormatPr defaultRowHeight="12.75"/>
  <cols>
    <col min="1" max="1" width="2.140625" style="148" hidden="1" customWidth="1"/>
    <col min="2" max="2" width="48.28515625" style="148" customWidth="1"/>
    <col min="3" max="3" width="12.5703125" style="148" customWidth="1"/>
    <col min="4" max="4" width="16.7109375" style="148" customWidth="1"/>
    <col min="5" max="5" width="10.28515625" style="148" customWidth="1"/>
    <col min="6" max="6" width="13.42578125" style="148" customWidth="1"/>
    <col min="7" max="7" width="12.140625" style="148" customWidth="1"/>
    <col min="8" max="8" width="11.85546875" style="148" customWidth="1"/>
    <col min="9" max="9" width="12.42578125" style="148" customWidth="1"/>
    <col min="10" max="16384" width="9.140625" style="148"/>
  </cols>
  <sheetData>
    <row r="1" spans="1:9" ht="18">
      <c r="B1" s="281" t="s">
        <v>106</v>
      </c>
      <c r="C1" s="281"/>
      <c r="D1" s="281"/>
      <c r="E1" s="281"/>
      <c r="F1" s="281"/>
      <c r="G1" s="281"/>
      <c r="H1" s="281"/>
      <c r="I1" s="281"/>
    </row>
    <row r="2" spans="1:9" ht="15.75" customHeight="1">
      <c r="B2" s="294" t="s">
        <v>261</v>
      </c>
      <c r="C2" s="281"/>
      <c r="D2" s="281"/>
      <c r="E2" s="281"/>
      <c r="F2" s="281"/>
      <c r="G2" s="281"/>
      <c r="H2" s="281"/>
      <c r="I2" s="281"/>
    </row>
    <row r="3" spans="1:9" ht="18">
      <c r="B3" s="281"/>
      <c r="C3" s="281"/>
      <c r="D3" s="281"/>
      <c r="E3" s="281"/>
      <c r="F3" s="281"/>
      <c r="G3" s="281"/>
      <c r="H3" s="281"/>
      <c r="I3" s="281"/>
    </row>
    <row r="4" spans="1:9" ht="15" customHeight="1">
      <c r="B4" s="281"/>
      <c r="C4" s="507"/>
      <c r="D4" s="507"/>
      <c r="E4" s="507"/>
      <c r="F4" s="507"/>
      <c r="G4" s="507"/>
      <c r="H4" s="507"/>
      <c r="I4" s="507"/>
    </row>
    <row r="5" spans="1:9" ht="42.75" customHeight="1">
      <c r="B5" s="506" t="s">
        <v>263</v>
      </c>
      <c r="C5" s="506"/>
      <c r="D5" s="506"/>
      <c r="E5" s="506"/>
      <c r="F5" s="506"/>
      <c r="G5" s="506"/>
      <c r="H5" s="506"/>
      <c r="I5" s="281"/>
    </row>
    <row r="6" spans="1:9" ht="19.5" customHeight="1" thickBot="1">
      <c r="A6" s="149" t="s">
        <v>50</v>
      </c>
      <c r="B6" s="303" t="s">
        <v>388</v>
      </c>
      <c r="C6" s="281"/>
      <c r="D6" s="290"/>
      <c r="E6" s="291"/>
      <c r="F6" s="291"/>
      <c r="G6" s="291"/>
      <c r="H6" s="291"/>
      <c r="I6" s="281"/>
    </row>
    <row r="7" spans="1:9" ht="95.25" customHeight="1" thickTop="1" thickBot="1">
      <c r="B7" s="299" t="s">
        <v>6</v>
      </c>
      <c r="C7" s="300" t="s">
        <v>254</v>
      </c>
      <c r="D7" s="300" t="s">
        <v>342</v>
      </c>
      <c r="E7" s="300" t="s">
        <v>343</v>
      </c>
      <c r="F7" s="300" t="s">
        <v>344</v>
      </c>
      <c r="G7" s="300" t="s">
        <v>345</v>
      </c>
      <c r="H7" s="301" t="s">
        <v>7</v>
      </c>
      <c r="I7" s="302" t="s">
        <v>28</v>
      </c>
    </row>
    <row r="8" spans="1:9" s="398" customFormat="1" ht="11.25" customHeight="1" thickTop="1" thickBot="1">
      <c r="B8" s="399">
        <v>0</v>
      </c>
      <c r="C8" s="400">
        <v>1</v>
      </c>
      <c r="D8" s="400">
        <v>2</v>
      </c>
      <c r="E8" s="400">
        <v>3</v>
      </c>
      <c r="F8" s="400">
        <v>4</v>
      </c>
      <c r="G8" s="400">
        <v>5</v>
      </c>
      <c r="H8" s="401">
        <v>6</v>
      </c>
      <c r="I8" s="402">
        <v>7</v>
      </c>
    </row>
    <row r="9" spans="1:9" ht="23.25" customHeight="1" thickTop="1">
      <c r="B9" s="292" t="s">
        <v>97</v>
      </c>
      <c r="C9" s="405">
        <v>4677087</v>
      </c>
      <c r="D9" s="405">
        <v>4352096002</v>
      </c>
      <c r="E9" s="405">
        <v>930.51422862136201</v>
      </c>
      <c r="F9" s="405">
        <v>930.45531231475752</v>
      </c>
      <c r="G9" s="408">
        <v>885.83156878059788</v>
      </c>
      <c r="H9" s="409">
        <v>100.00633198669777</v>
      </c>
      <c r="I9" s="410">
        <v>105.04414850582404</v>
      </c>
    </row>
    <row r="10" spans="1:9" ht="24" customHeight="1">
      <c r="B10" s="292" t="s">
        <v>346</v>
      </c>
      <c r="C10" s="405">
        <v>681061</v>
      </c>
      <c r="D10" s="405">
        <v>168066261</v>
      </c>
      <c r="E10" s="405">
        <v>246.77123047715256</v>
      </c>
      <c r="F10" s="405">
        <v>246.89102922862793</v>
      </c>
      <c r="G10" s="411">
        <v>236.46848430247417</v>
      </c>
      <c r="H10" s="412">
        <v>99.951477073974843</v>
      </c>
      <c r="I10" s="413">
        <v>104.35692147521011</v>
      </c>
    </row>
    <row r="11" spans="1:9" ht="17.25" customHeight="1">
      <c r="B11" s="292" t="s">
        <v>347</v>
      </c>
      <c r="C11" s="405">
        <v>105287</v>
      </c>
      <c r="D11" s="405">
        <v>41305698</v>
      </c>
      <c r="E11" s="405">
        <v>392.31527159098465</v>
      </c>
      <c r="F11" s="405">
        <v>392.42466519974204</v>
      </c>
      <c r="G11" s="411">
        <v>375.5466286638823</v>
      </c>
      <c r="H11" s="412">
        <v>99.972123666410795</v>
      </c>
      <c r="I11" s="413">
        <v>104.46512939997936</v>
      </c>
    </row>
    <row r="12" spans="1:9" ht="18" customHeight="1">
      <c r="B12" s="292" t="s">
        <v>251</v>
      </c>
      <c r="C12" s="152">
        <v>3449126</v>
      </c>
      <c r="D12" s="155">
        <v>3676855535</v>
      </c>
      <c r="E12" s="152">
        <v>1066.0252872756751</v>
      </c>
      <c r="F12" s="155">
        <v>1066.3516563385369</v>
      </c>
      <c r="G12" s="156">
        <v>1018.2697977969004</v>
      </c>
      <c r="H12" s="157">
        <v>99.969393861685134</v>
      </c>
      <c r="I12" s="158">
        <v>104.68986604356694</v>
      </c>
    </row>
    <row r="13" spans="1:9" ht="18" customHeight="1">
      <c r="B13" s="292" t="s">
        <v>70</v>
      </c>
      <c r="C13" s="155">
        <v>1898986</v>
      </c>
      <c r="D13" s="155">
        <v>1778083956</v>
      </c>
      <c r="E13" s="155">
        <v>936.33336738659477</v>
      </c>
      <c r="F13" s="155">
        <v>936.45359170874679</v>
      </c>
      <c r="G13" s="156">
        <v>892.75512407995279</v>
      </c>
      <c r="H13" s="157">
        <v>99.987161742640907</v>
      </c>
      <c r="I13" s="158">
        <v>104.88132099511078</v>
      </c>
    </row>
    <row r="14" spans="1:9" ht="18" customHeight="1">
      <c r="B14" s="293" t="s">
        <v>266</v>
      </c>
      <c r="C14" s="152">
        <v>22525</v>
      </c>
      <c r="D14" s="155">
        <v>24910395</v>
      </c>
      <c r="E14" s="152">
        <v>1105.8998890122086</v>
      </c>
      <c r="F14" s="155">
        <v>1106.6356568601466</v>
      </c>
      <c r="G14" s="156">
        <v>1067.4876695704936</v>
      </c>
      <c r="H14" s="157">
        <v>99.933513090475913</v>
      </c>
      <c r="I14" s="158">
        <v>103.59837593788509</v>
      </c>
    </row>
    <row r="15" spans="1:9" ht="18" customHeight="1">
      <c r="B15" s="292" t="s">
        <v>68</v>
      </c>
      <c r="C15" s="155">
        <v>13516</v>
      </c>
      <c r="D15" s="155">
        <v>14158907</v>
      </c>
      <c r="E15" s="155">
        <v>1047.5663657886948</v>
      </c>
      <c r="F15" s="155">
        <v>1048.9702052527036</v>
      </c>
      <c r="G15" s="156">
        <v>1016.9361641289585</v>
      </c>
      <c r="H15" s="157">
        <v>99.866169748484836</v>
      </c>
      <c r="I15" s="158">
        <v>103.01200829906291</v>
      </c>
    </row>
    <row r="16" spans="1:9" ht="18" customHeight="1">
      <c r="B16" s="293" t="s">
        <v>267</v>
      </c>
      <c r="C16" s="152">
        <v>73638</v>
      </c>
      <c r="D16" s="155">
        <v>46850755</v>
      </c>
      <c r="E16" s="152">
        <v>636.23068252804262</v>
      </c>
      <c r="F16" s="155">
        <v>636.70547069510803</v>
      </c>
      <c r="G16" s="156">
        <v>629.19949580817263</v>
      </c>
      <c r="H16" s="157">
        <v>99.925430487263284</v>
      </c>
      <c r="I16" s="158">
        <v>101.1174813023076</v>
      </c>
    </row>
    <row r="17" spans="2:9" ht="18" customHeight="1">
      <c r="B17" s="292" t="s">
        <v>68</v>
      </c>
      <c r="C17" s="155">
        <v>39145</v>
      </c>
      <c r="D17" s="155">
        <v>22780799</v>
      </c>
      <c r="E17" s="155">
        <v>581.95935623962191</v>
      </c>
      <c r="F17" s="155">
        <v>582.36827195467424</v>
      </c>
      <c r="G17" s="156">
        <v>582.41897629563255</v>
      </c>
      <c r="H17" s="157">
        <v>99.929783998417392</v>
      </c>
      <c r="I17" s="158">
        <v>99.921084292456612</v>
      </c>
    </row>
    <row r="18" spans="2:9" ht="18" customHeight="1">
      <c r="B18" s="292" t="s">
        <v>29</v>
      </c>
      <c r="C18" s="152">
        <v>621113</v>
      </c>
      <c r="D18" s="155">
        <v>358040295</v>
      </c>
      <c r="E18" s="152">
        <v>576.44952689768206</v>
      </c>
      <c r="F18" s="155">
        <v>578.92725546574945</v>
      </c>
      <c r="G18" s="156">
        <v>579.26909199205625</v>
      </c>
      <c r="H18" s="157">
        <v>99.572013833400533</v>
      </c>
      <c r="I18" s="158">
        <v>99.513254697453661</v>
      </c>
    </row>
    <row r="19" spans="2:9" ht="18" customHeight="1">
      <c r="B19" s="292" t="s">
        <v>68</v>
      </c>
      <c r="C19" s="155">
        <v>276687</v>
      </c>
      <c r="D19" s="155">
        <v>143606299</v>
      </c>
      <c r="E19" s="155">
        <v>519.02076714843849</v>
      </c>
      <c r="F19" s="155">
        <v>521.48666594958945</v>
      </c>
      <c r="G19" s="156">
        <v>523.75914417287515</v>
      </c>
      <c r="H19" s="157">
        <v>99.527140584378941</v>
      </c>
      <c r="I19" s="158">
        <v>99.09531373778313</v>
      </c>
    </row>
    <row r="20" spans="2:9" ht="18" customHeight="1">
      <c r="B20" s="295" t="s">
        <v>8</v>
      </c>
      <c r="C20" s="152">
        <v>46640</v>
      </c>
      <c r="D20" s="155">
        <v>22406012</v>
      </c>
      <c r="E20" s="152">
        <v>480.40334476843913</v>
      </c>
      <c r="F20" s="155">
        <v>483.53851271595664</v>
      </c>
      <c r="G20" s="156">
        <v>503.31670412318374</v>
      </c>
      <c r="H20" s="157">
        <v>99.351619805854185</v>
      </c>
      <c r="I20" s="158">
        <v>95.447526544015375</v>
      </c>
    </row>
    <row r="21" spans="2:9" ht="18" customHeight="1">
      <c r="B21" s="292" t="s">
        <v>69</v>
      </c>
      <c r="C21" s="155">
        <v>16175</v>
      </c>
      <c r="D21" s="155">
        <v>6413316</v>
      </c>
      <c r="E21" s="155">
        <v>396.4955795981453</v>
      </c>
      <c r="F21" s="155">
        <v>399.40268580976544</v>
      </c>
      <c r="G21" s="156">
        <v>421.60652729536667</v>
      </c>
      <c r="H21" s="157">
        <v>99.272136539160684</v>
      </c>
      <c r="I21" s="158">
        <v>94.043985073402496</v>
      </c>
    </row>
    <row r="22" spans="2:9" ht="18" customHeight="1">
      <c r="B22" s="295" t="s">
        <v>9</v>
      </c>
      <c r="C22" s="152">
        <v>265785</v>
      </c>
      <c r="D22" s="155">
        <v>156190663</v>
      </c>
      <c r="E22" s="152">
        <v>587.65793028199482</v>
      </c>
      <c r="F22" s="155">
        <v>590.12828385962041</v>
      </c>
      <c r="G22" s="156">
        <v>590.47762553675682</v>
      </c>
      <c r="H22" s="157">
        <v>99.581387022925128</v>
      </c>
      <c r="I22" s="158">
        <v>99.522472125476597</v>
      </c>
    </row>
    <row r="23" spans="2:9" ht="18" customHeight="1">
      <c r="B23" s="292" t="s">
        <v>69</v>
      </c>
      <c r="C23" s="155">
        <v>111526</v>
      </c>
      <c r="D23" s="155">
        <v>59130481</v>
      </c>
      <c r="E23" s="155">
        <v>530.19458242920928</v>
      </c>
      <c r="F23" s="155">
        <v>532.75166285319006</v>
      </c>
      <c r="G23" s="156">
        <v>534.8235710986894</v>
      </c>
      <c r="H23" s="157">
        <v>99.520023943184682</v>
      </c>
      <c r="I23" s="158">
        <v>99.134483048312404</v>
      </c>
    </row>
    <row r="24" spans="2:9" ht="18" customHeight="1">
      <c r="B24" s="295" t="s">
        <v>35</v>
      </c>
      <c r="C24" s="152">
        <v>308688</v>
      </c>
      <c r="D24" s="155">
        <v>179443620</v>
      </c>
      <c r="E24" s="152">
        <v>581.31064375680296</v>
      </c>
      <c r="F24" s="155">
        <v>583.55769899200561</v>
      </c>
      <c r="G24" s="156">
        <v>579.58493563357172</v>
      </c>
      <c r="H24" s="157">
        <v>99.614938636045068</v>
      </c>
      <c r="I24" s="158">
        <v>100.297748960874</v>
      </c>
    </row>
    <row r="25" spans="2:9" ht="18" customHeight="1">
      <c r="B25" s="292" t="s">
        <v>69</v>
      </c>
      <c r="C25" s="155">
        <v>148986</v>
      </c>
      <c r="D25" s="155">
        <v>78062502</v>
      </c>
      <c r="E25" s="155">
        <v>523.95864040916592</v>
      </c>
      <c r="F25" s="155">
        <v>526.17046128819345</v>
      </c>
      <c r="G25" s="156">
        <v>524.82598607888633</v>
      </c>
      <c r="H25" s="157">
        <v>99.579637961125286</v>
      </c>
      <c r="I25" s="158">
        <v>99.834736523585548</v>
      </c>
    </row>
    <row r="26" spans="2:9" ht="18" customHeight="1">
      <c r="B26" s="292" t="s">
        <v>258</v>
      </c>
      <c r="C26" s="152">
        <v>510230</v>
      </c>
      <c r="D26" s="155">
        <v>245334061</v>
      </c>
      <c r="E26" s="152">
        <v>480.83033337906437</v>
      </c>
      <c r="F26" s="155">
        <v>480.62106208507714</v>
      </c>
      <c r="G26" s="156">
        <v>454.46237740305349</v>
      </c>
      <c r="H26" s="157">
        <v>100.04354184834916</v>
      </c>
      <c r="I26" s="158">
        <v>105.80201074656301</v>
      </c>
    </row>
    <row r="27" spans="2:9" ht="18" customHeight="1">
      <c r="B27" s="292" t="s">
        <v>95</v>
      </c>
      <c r="C27" s="152">
        <v>455</v>
      </c>
      <c r="D27" s="152">
        <v>104961</v>
      </c>
      <c r="E27" s="152">
        <v>230.68351648351648</v>
      </c>
      <c r="F27" s="152">
        <v>230.70459518599563</v>
      </c>
      <c r="G27" s="153">
        <v>217.98018018018018</v>
      </c>
      <c r="H27" s="159">
        <v>99.990863336526886</v>
      </c>
      <c r="I27" s="154">
        <v>105.82774832685975</v>
      </c>
    </row>
    <row r="28" spans="2:9" ht="18" customHeight="1" thickBot="1">
      <c r="B28" s="296" t="s">
        <v>68</v>
      </c>
      <c r="C28" s="160">
        <v>300</v>
      </c>
      <c r="D28" s="160">
        <v>68276</v>
      </c>
      <c r="E28" s="160">
        <v>227.58666666666667</v>
      </c>
      <c r="F28" s="160">
        <v>227.63907284768212</v>
      </c>
      <c r="G28" s="161">
        <v>215.05319148936169</v>
      </c>
      <c r="H28" s="162">
        <v>99.976978389360028</v>
      </c>
      <c r="I28" s="163">
        <v>105.82808145766344</v>
      </c>
    </row>
    <row r="29" spans="2:9" ht="18" customHeight="1">
      <c r="B29" s="297" t="s">
        <v>90</v>
      </c>
      <c r="C29" s="153">
        <v>2564</v>
      </c>
      <c r="D29" s="153">
        <v>588201</v>
      </c>
      <c r="E29" s="153">
        <v>229.4075663026521</v>
      </c>
      <c r="F29" s="153">
        <v>230.16283524904213</v>
      </c>
      <c r="G29" s="153">
        <v>231.951875</v>
      </c>
      <c r="H29" s="164">
        <v>99.671854517445098</v>
      </c>
      <c r="I29" s="165">
        <v>98.903087678274687</v>
      </c>
    </row>
    <row r="30" spans="2:9" ht="18" customHeight="1" thickBot="1">
      <c r="B30" s="298" t="s">
        <v>68</v>
      </c>
      <c r="C30" s="166">
        <v>1847</v>
      </c>
      <c r="D30" s="166">
        <v>331405</v>
      </c>
      <c r="E30" s="166">
        <v>179.42880346507852</v>
      </c>
      <c r="F30" s="166">
        <v>179.42697228144991</v>
      </c>
      <c r="G30" s="166">
        <v>179.49544468546637</v>
      </c>
      <c r="H30" s="167">
        <v>100.00102057322002</v>
      </c>
      <c r="I30" s="168">
        <v>99.962873029728058</v>
      </c>
    </row>
    <row r="31" spans="2:9" ht="13.5" thickTop="1"/>
  </sheetData>
  <mergeCells count="2">
    <mergeCell ref="B5:H5"/>
    <mergeCell ref="C4:I4"/>
  </mergeCells>
  <phoneticPr fontId="0" type="noConversion"/>
  <printOptions horizontalCentered="1" verticalCentered="1" gridLinesSet="0"/>
  <pageMargins left="0.15748031496063" right="0.15748031496063" top="0.10433070899999999" bottom="0.4" header="0" footer="0.22"/>
  <pageSetup paperSize="9" scale="89" orientation="landscape" horizontalDpi="120" verticalDpi="144" r:id="rId1"/>
  <headerFooter alignWithMargins="0">
    <oddFooter>&amp;R&amp;"Trebuchet MS,Bold"&amp;11Operator de date cu caracter personal nr. 4104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H21"/>
  <sheetViews>
    <sheetView showGridLines="0" workbookViewId="0">
      <selection activeCell="L12" sqref="L12"/>
    </sheetView>
  </sheetViews>
  <sheetFormatPr defaultRowHeight="12.75"/>
  <cols>
    <col min="1" max="1" width="28.140625" style="148" customWidth="1"/>
    <col min="2" max="2" width="13.140625" style="148" customWidth="1"/>
    <col min="3" max="3" width="18" style="148" customWidth="1"/>
    <col min="4" max="4" width="11" style="148" customWidth="1"/>
    <col min="5" max="5" width="12.5703125" style="148" customWidth="1"/>
    <col min="6" max="6" width="13" style="148" customWidth="1"/>
    <col min="7" max="7" width="9.7109375" style="148" customWidth="1"/>
    <col min="8" max="8" width="10.28515625" style="148" customWidth="1"/>
    <col min="9" max="16384" width="9.140625" style="148"/>
  </cols>
  <sheetData>
    <row r="1" spans="1:8" ht="18.75" customHeight="1">
      <c r="A1" s="281" t="s">
        <v>106</v>
      </c>
      <c r="B1" s="281"/>
      <c r="C1" s="281"/>
      <c r="D1" s="281"/>
      <c r="E1" s="281"/>
      <c r="F1" s="281"/>
      <c r="G1" s="281"/>
      <c r="H1" s="281"/>
    </row>
    <row r="2" spans="1:8" ht="20.25" customHeight="1">
      <c r="A2" s="508" t="s">
        <v>261</v>
      </c>
      <c r="B2" s="508"/>
      <c r="C2" s="508"/>
      <c r="D2" s="281"/>
      <c r="E2" s="281"/>
      <c r="F2" s="281"/>
      <c r="G2" s="281"/>
      <c r="H2" s="281"/>
    </row>
    <row r="3" spans="1:8" ht="11.25" customHeight="1">
      <c r="A3" s="283"/>
      <c r="B3" s="283"/>
      <c r="C3" s="283"/>
      <c r="D3" s="281"/>
      <c r="E3" s="281"/>
      <c r="F3" s="281"/>
      <c r="G3" s="281"/>
      <c r="H3" s="281"/>
    </row>
    <row r="4" spans="1:8" ht="19.5" customHeight="1">
      <c r="A4" s="506" t="s">
        <v>379</v>
      </c>
      <c r="B4" s="506"/>
      <c r="C4" s="506"/>
      <c r="D4" s="506"/>
      <c r="E4" s="506"/>
      <c r="F4" s="506"/>
      <c r="G4" s="506"/>
      <c r="H4" s="506"/>
    </row>
    <row r="5" spans="1:8" ht="18">
      <c r="A5" s="506" t="s">
        <v>380</v>
      </c>
      <c r="B5" s="506"/>
      <c r="C5" s="506"/>
      <c r="D5" s="506"/>
      <c r="E5" s="506"/>
      <c r="F5" s="506"/>
      <c r="G5" s="506"/>
      <c r="H5" s="506"/>
    </row>
    <row r="6" spans="1:8" ht="18">
      <c r="A6" s="284" t="s">
        <v>92</v>
      </c>
      <c r="B6" s="281"/>
      <c r="C6" s="281"/>
      <c r="D6" s="281"/>
      <c r="E6" s="281"/>
      <c r="F6" s="281"/>
      <c r="G6" s="281"/>
      <c r="H6" s="281"/>
    </row>
    <row r="7" spans="1:8" ht="18.75" thickBot="1">
      <c r="A7" s="284" t="s">
        <v>390</v>
      </c>
      <c r="B7" s="281"/>
      <c r="C7" s="281"/>
      <c r="D7" s="281"/>
      <c r="E7" s="281"/>
      <c r="F7" s="281"/>
      <c r="G7" s="281"/>
      <c r="H7" s="281"/>
    </row>
    <row r="8" spans="1:8" ht="114.75" customHeight="1" thickTop="1" thickBot="1">
      <c r="A8" s="285" t="s">
        <v>10</v>
      </c>
      <c r="B8" s="286" t="s">
        <v>253</v>
      </c>
      <c r="C8" s="305" t="s">
        <v>348</v>
      </c>
      <c r="D8" s="305" t="s">
        <v>349</v>
      </c>
      <c r="E8" s="305" t="s">
        <v>350</v>
      </c>
      <c r="F8" s="305" t="s">
        <v>351</v>
      </c>
      <c r="G8" s="286" t="s">
        <v>33</v>
      </c>
      <c r="H8" s="306" t="s">
        <v>34</v>
      </c>
    </row>
    <row r="9" spans="1:8" s="403" customFormat="1" ht="16.5" thickTop="1" thickBot="1">
      <c r="A9" s="414">
        <v>0</v>
      </c>
      <c r="B9" s="415">
        <v>1</v>
      </c>
      <c r="C9" s="415">
        <v>2</v>
      </c>
      <c r="D9" s="415">
        <v>3</v>
      </c>
      <c r="E9" s="415">
        <v>4</v>
      </c>
      <c r="F9" s="415">
        <v>5</v>
      </c>
      <c r="G9" s="415">
        <v>6</v>
      </c>
      <c r="H9" s="416">
        <v>7</v>
      </c>
    </row>
    <row r="10" spans="1:8" ht="25.5" customHeight="1" thickTop="1">
      <c r="A10" s="287" t="s">
        <v>93</v>
      </c>
      <c r="B10" s="175">
        <v>415944</v>
      </c>
      <c r="C10" s="176">
        <v>158713555</v>
      </c>
      <c r="D10" s="175">
        <v>381.57433452580153</v>
      </c>
      <c r="E10" s="176">
        <v>381.41604142676289</v>
      </c>
      <c r="F10" s="176">
        <v>361.58286188887973</v>
      </c>
      <c r="G10" s="177">
        <v>100.04150142674821</v>
      </c>
      <c r="H10" s="178">
        <v>105.52887726273528</v>
      </c>
    </row>
    <row r="11" spans="1:8" ht="21.75" customHeight="1">
      <c r="A11" s="288" t="s">
        <v>262</v>
      </c>
      <c r="B11" s="175">
        <v>378241</v>
      </c>
      <c r="C11" s="179">
        <v>151904128</v>
      </c>
      <c r="D11" s="175">
        <v>401.60672164043558</v>
      </c>
      <c r="E11" s="179">
        <v>401.49762132052115</v>
      </c>
      <c r="F11" s="179">
        <v>381.19359496846897</v>
      </c>
      <c r="G11" s="180">
        <v>100.02717334153949</v>
      </c>
      <c r="H11" s="181">
        <v>105.35505500129274</v>
      </c>
    </row>
    <row r="12" spans="1:8" ht="16.5">
      <c r="A12" s="288" t="s">
        <v>72</v>
      </c>
      <c r="B12" s="182">
        <v>343028</v>
      </c>
      <c r="C12" s="179">
        <v>137719565</v>
      </c>
      <c r="D12" s="182">
        <v>401.48199272362604</v>
      </c>
      <c r="E12" s="179">
        <v>401.37552615667681</v>
      </c>
      <c r="F12" s="179">
        <v>381.06324697221942</v>
      </c>
      <c r="G12" s="180">
        <v>100.02652542569514</v>
      </c>
      <c r="H12" s="181">
        <v>105.35836135172994</v>
      </c>
    </row>
    <row r="13" spans="1:8" ht="18.75" customHeight="1">
      <c r="A13" s="288" t="s">
        <v>30</v>
      </c>
      <c r="B13" s="175">
        <v>2913</v>
      </c>
      <c r="C13" s="179">
        <v>675506</v>
      </c>
      <c r="D13" s="175">
        <v>231.89358050120151</v>
      </c>
      <c r="E13" s="179">
        <v>232.17726657645466</v>
      </c>
      <c r="F13" s="179">
        <v>222.93477633477633</v>
      </c>
      <c r="G13" s="180">
        <v>99.877814878503727</v>
      </c>
      <c r="H13" s="181">
        <v>104.01857633596472</v>
      </c>
    </row>
    <row r="14" spans="1:8" ht="16.5">
      <c r="A14" s="288" t="s">
        <v>72</v>
      </c>
      <c r="B14" s="182">
        <v>1827</v>
      </c>
      <c r="C14" s="179">
        <v>463206</v>
      </c>
      <c r="D14" s="182">
        <v>253.5336617405583</v>
      </c>
      <c r="E14" s="179">
        <v>253.58968850698173</v>
      </c>
      <c r="F14" s="179">
        <v>241.61807709348693</v>
      </c>
      <c r="G14" s="180">
        <v>99.977906528158428</v>
      </c>
      <c r="H14" s="181">
        <v>104.93157829513765</v>
      </c>
    </row>
    <row r="15" spans="1:8" ht="16.5">
      <c r="A15" s="287" t="s">
        <v>73</v>
      </c>
      <c r="B15" s="175">
        <v>399</v>
      </c>
      <c r="C15" s="179">
        <v>78368</v>
      </c>
      <c r="D15" s="175">
        <v>196.41102756892229</v>
      </c>
      <c r="E15" s="179">
        <v>196.56049382716049</v>
      </c>
      <c r="F15" s="179">
        <v>187.96398305084745</v>
      </c>
      <c r="G15" s="180">
        <v>99.92395915612137</v>
      </c>
      <c r="H15" s="181">
        <v>104.49396973876095</v>
      </c>
    </row>
    <row r="16" spans="1:8" ht="16.5">
      <c r="A16" s="288" t="s">
        <v>71</v>
      </c>
      <c r="B16" s="182">
        <v>174</v>
      </c>
      <c r="C16" s="179">
        <v>35871</v>
      </c>
      <c r="D16" s="182">
        <v>206.15517241379311</v>
      </c>
      <c r="E16" s="179">
        <v>206.5593220338983</v>
      </c>
      <c r="F16" s="179">
        <v>197.38785046728972</v>
      </c>
      <c r="G16" s="180">
        <v>99.80434210563547</v>
      </c>
      <c r="H16" s="181">
        <v>104.44167253746768</v>
      </c>
    </row>
    <row r="17" spans="1:8" ht="16.5">
      <c r="A17" s="287" t="s">
        <v>74</v>
      </c>
      <c r="B17" s="175">
        <v>2514</v>
      </c>
      <c r="C17" s="179">
        <v>597138</v>
      </c>
      <c r="D17" s="175">
        <v>237.52505966587111</v>
      </c>
      <c r="E17" s="179">
        <v>237.83183065464524</v>
      </c>
      <c r="F17" s="179">
        <v>228.44971600400936</v>
      </c>
      <c r="G17" s="180">
        <v>99.871013485482692</v>
      </c>
      <c r="H17" s="181">
        <v>103.9725782201027</v>
      </c>
    </row>
    <row r="18" spans="1:8" ht="16.5">
      <c r="A18" s="288" t="s">
        <v>71</v>
      </c>
      <c r="B18" s="182">
        <v>1653</v>
      </c>
      <c r="C18" s="179">
        <v>427335</v>
      </c>
      <c r="D18" s="182">
        <v>258.5208711433757</v>
      </c>
      <c r="E18" s="179">
        <v>258.52997032640951</v>
      </c>
      <c r="F18" s="179">
        <v>246.25110132158591</v>
      </c>
      <c r="G18" s="180">
        <v>99.996480414621828</v>
      </c>
      <c r="H18" s="181">
        <v>104.98262535921266</v>
      </c>
    </row>
    <row r="19" spans="1:8" ht="21" customHeight="1" thickBot="1">
      <c r="A19" s="289" t="s">
        <v>259</v>
      </c>
      <c r="B19" s="183">
        <v>34790</v>
      </c>
      <c r="C19" s="184">
        <v>6133921</v>
      </c>
      <c r="D19" s="183">
        <v>176.3127622880138</v>
      </c>
      <c r="E19" s="184">
        <v>176.29261775491059</v>
      </c>
      <c r="F19" s="184">
        <v>167.15357016524331</v>
      </c>
      <c r="G19" s="185">
        <v>100.01142675930492</v>
      </c>
      <c r="H19" s="186">
        <v>105.47950732593745</v>
      </c>
    </row>
    <row r="20" spans="1:8" ht="16.5" thickTop="1">
      <c r="A20" s="170"/>
      <c r="B20" s="170"/>
      <c r="C20" s="170"/>
      <c r="D20" s="170"/>
      <c r="E20" s="170"/>
      <c r="F20" s="170"/>
      <c r="G20" s="170"/>
      <c r="H20" s="170"/>
    </row>
    <row r="21" spans="1:8">
      <c r="D21" s="225"/>
    </row>
  </sheetData>
  <mergeCells count="3">
    <mergeCell ref="A5:H5"/>
    <mergeCell ref="A2:C2"/>
    <mergeCell ref="A4:H4"/>
  </mergeCells>
  <phoneticPr fontId="0" type="noConversion"/>
  <printOptions horizontalCentered="1" verticalCentered="1" gridLinesSet="0"/>
  <pageMargins left="0.4" right="0.22" top="0.32" bottom="0.14000000000000001" header="0.41" footer="0.14000000000000001"/>
  <pageSetup paperSize="9" scale="98" orientation="landscape" horizontalDpi="120" verticalDpi="144" r:id="rId1"/>
  <headerFooter alignWithMargins="0">
    <oddFooter>&amp;R&amp;"MS Sans Serif,Bold"Operator de date cu caracter personal nr. 4104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44"/>
  <sheetViews>
    <sheetView workbookViewId="0">
      <selection activeCell="J9" sqref="J9"/>
    </sheetView>
  </sheetViews>
  <sheetFormatPr defaultRowHeight="12.75"/>
  <cols>
    <col min="1" max="1" width="52.140625" style="148" customWidth="1"/>
    <col min="2" max="2" width="12.5703125" style="148" customWidth="1"/>
    <col min="3" max="3" width="19.5703125" style="148" customWidth="1"/>
    <col min="4" max="4" width="11.85546875" style="148" customWidth="1"/>
    <col min="5" max="5" width="12.7109375" style="148" customWidth="1"/>
    <col min="6" max="6" width="12" style="148" customWidth="1"/>
    <col min="7" max="7" width="9.140625" style="148"/>
    <col min="8" max="8" width="10" style="148" bestFit="1" customWidth="1"/>
    <col min="9" max="9" width="12" style="148" bestFit="1" customWidth="1"/>
    <col min="10" max="16384" width="9.140625" style="148"/>
  </cols>
  <sheetData>
    <row r="1" spans="1:8" ht="12.75" customHeight="1">
      <c r="A1" s="171"/>
      <c r="B1" s="172"/>
      <c r="C1" s="150"/>
      <c r="D1" s="151"/>
    </row>
    <row r="2" spans="1:8" ht="13.5" customHeight="1">
      <c r="A2" s="307" t="s">
        <v>94</v>
      </c>
      <c r="B2" s="304"/>
      <c r="C2" s="290"/>
      <c r="D2" s="291"/>
      <c r="E2" s="281"/>
      <c r="F2" s="281"/>
    </row>
    <row r="3" spans="1:8" ht="13.5" customHeight="1">
      <c r="A3" s="307"/>
      <c r="B3" s="304"/>
      <c r="C3" s="290"/>
      <c r="D3" s="291"/>
      <c r="E3" s="281"/>
      <c r="F3" s="281"/>
    </row>
    <row r="4" spans="1:8" ht="16.5" customHeight="1">
      <c r="A4" s="308" t="s">
        <v>389</v>
      </c>
      <c r="B4" s="309"/>
      <c r="C4" s="308"/>
      <c r="D4" s="310"/>
      <c r="E4" s="281"/>
      <c r="F4" s="281"/>
    </row>
    <row r="5" spans="1:8" ht="16.5" customHeight="1" thickBot="1">
      <c r="A5" s="308"/>
      <c r="B5" s="309"/>
      <c r="C5" s="308"/>
      <c r="D5" s="310"/>
      <c r="E5" s="281"/>
      <c r="F5" s="281"/>
    </row>
    <row r="6" spans="1:8" ht="82.5" customHeight="1" thickTop="1" thickBot="1">
      <c r="A6" s="312" t="s">
        <v>6</v>
      </c>
      <c r="B6" s="313" t="s">
        <v>255</v>
      </c>
      <c r="C6" s="313" t="s">
        <v>355</v>
      </c>
      <c r="D6" s="314" t="s">
        <v>343</v>
      </c>
      <c r="E6" s="313" t="s">
        <v>356</v>
      </c>
      <c r="F6" s="315" t="s">
        <v>7</v>
      </c>
    </row>
    <row r="7" spans="1:8" s="404" customFormat="1" ht="12.95" customHeight="1" thickTop="1" thickBot="1">
      <c r="A7" s="419">
        <v>0</v>
      </c>
      <c r="B7" s="420">
        <v>1</v>
      </c>
      <c r="C7" s="420">
        <v>2</v>
      </c>
      <c r="D7" s="421">
        <v>3</v>
      </c>
      <c r="E7" s="420">
        <v>4</v>
      </c>
      <c r="F7" s="422">
        <v>5</v>
      </c>
    </row>
    <row r="8" spans="1:8" ht="25.5" customHeight="1" thickTop="1">
      <c r="A8" s="316" t="s">
        <v>354</v>
      </c>
      <c r="B8" s="417">
        <v>5093031</v>
      </c>
      <c r="C8" s="417">
        <v>4510809557</v>
      </c>
      <c r="D8" s="405">
        <v>885.68272154636406</v>
      </c>
      <c r="E8" s="411">
        <v>885.27792427867541</v>
      </c>
      <c r="F8" s="406">
        <v>100.04572544469789</v>
      </c>
    </row>
    <row r="9" spans="1:8" ht="21.75" customHeight="1">
      <c r="A9" s="316" t="s">
        <v>352</v>
      </c>
      <c r="B9" s="418">
        <v>1097005</v>
      </c>
      <c r="C9" s="418">
        <v>326779816</v>
      </c>
      <c r="D9" s="405">
        <v>297.88361584495971</v>
      </c>
      <c r="E9" s="411">
        <v>298.09393287954782</v>
      </c>
      <c r="F9" s="407">
        <v>99.929446053277076</v>
      </c>
      <c r="H9" s="174"/>
    </row>
    <row r="10" spans="1:8" ht="15.95" customHeight="1">
      <c r="A10" s="316" t="s">
        <v>353</v>
      </c>
      <c r="B10" s="418">
        <v>521231</v>
      </c>
      <c r="C10" s="418">
        <v>200019253</v>
      </c>
      <c r="D10" s="405">
        <v>383.74396956435822</v>
      </c>
      <c r="E10" s="411">
        <v>383.6274351035961</v>
      </c>
      <c r="F10" s="407">
        <v>100.03037698821792</v>
      </c>
    </row>
    <row r="11" spans="1:8" ht="15.95" customHeight="1">
      <c r="A11" s="316" t="s">
        <v>251</v>
      </c>
      <c r="B11" s="187">
        <v>3827367</v>
      </c>
      <c r="C11" s="188">
        <v>3828759663</v>
      </c>
      <c r="D11" s="152">
        <v>1000.3638697308097</v>
      </c>
      <c r="E11" s="156">
        <v>1000.0764783465158</v>
      </c>
      <c r="F11" s="158">
        <v>100.02873694067569</v>
      </c>
    </row>
    <row r="12" spans="1:8" ht="15.95" customHeight="1">
      <c r="A12" s="316" t="s">
        <v>70</v>
      </c>
      <c r="B12" s="188">
        <v>2242014</v>
      </c>
      <c r="C12" s="188">
        <v>1915803521</v>
      </c>
      <c r="D12" s="155">
        <v>854.5011409384598</v>
      </c>
      <c r="E12" s="156">
        <v>853.92892151941658</v>
      </c>
      <c r="F12" s="158">
        <v>100.06701019307616</v>
      </c>
    </row>
    <row r="13" spans="1:8" ht="15.95" customHeight="1">
      <c r="A13" s="311" t="s">
        <v>266</v>
      </c>
      <c r="B13" s="189">
        <v>22525</v>
      </c>
      <c r="C13" s="188">
        <v>24910395</v>
      </c>
      <c r="D13" s="152">
        <v>1105.8998890122086</v>
      </c>
      <c r="E13" s="156">
        <v>1106.6356568601466</v>
      </c>
      <c r="F13" s="158">
        <v>99.933513090475913</v>
      </c>
    </row>
    <row r="14" spans="1:8" ht="15.95" customHeight="1">
      <c r="A14" s="316" t="s">
        <v>68</v>
      </c>
      <c r="B14" s="190">
        <v>13516</v>
      </c>
      <c r="C14" s="188">
        <v>14158907</v>
      </c>
      <c r="D14" s="155">
        <v>1047.5663657886948</v>
      </c>
      <c r="E14" s="156">
        <v>1048.9702052527036</v>
      </c>
      <c r="F14" s="158">
        <v>99.866169748484836</v>
      </c>
    </row>
    <row r="15" spans="1:8" ht="15.95" customHeight="1">
      <c r="A15" s="311" t="s">
        <v>267</v>
      </c>
      <c r="B15" s="189">
        <v>73638</v>
      </c>
      <c r="C15" s="188">
        <v>46850755</v>
      </c>
      <c r="D15" s="152">
        <v>636.23068252804262</v>
      </c>
      <c r="E15" s="156">
        <v>636.70547069510803</v>
      </c>
      <c r="F15" s="158">
        <v>99.925430487263284</v>
      </c>
    </row>
    <row r="16" spans="1:8" ht="15.95" customHeight="1">
      <c r="A16" s="316" t="s">
        <v>68</v>
      </c>
      <c r="B16" s="190">
        <v>39145</v>
      </c>
      <c r="C16" s="188">
        <v>22780799</v>
      </c>
      <c r="D16" s="155">
        <v>581.95935623962191</v>
      </c>
      <c r="E16" s="156">
        <v>582.36827195467424</v>
      </c>
      <c r="F16" s="158">
        <v>99.929783998417392</v>
      </c>
    </row>
    <row r="17" spans="1:8" ht="15.95" customHeight="1">
      <c r="A17" s="316" t="s">
        <v>29</v>
      </c>
      <c r="B17" s="187">
        <v>624026</v>
      </c>
      <c r="C17" s="191">
        <v>358715801</v>
      </c>
      <c r="D17" s="152">
        <v>574.84111399204517</v>
      </c>
      <c r="E17" s="156">
        <v>577.2967238019487</v>
      </c>
      <c r="F17" s="158">
        <v>99.574636454935785</v>
      </c>
    </row>
    <row r="18" spans="1:8" ht="15.95" customHeight="1">
      <c r="A18" s="316" t="s">
        <v>68</v>
      </c>
      <c r="B18" s="188">
        <v>278514</v>
      </c>
      <c r="C18" s="191">
        <v>144069505</v>
      </c>
      <c r="D18" s="155">
        <v>517.27922115225806</v>
      </c>
      <c r="E18" s="156">
        <v>519.71004943512889</v>
      </c>
      <c r="F18" s="158">
        <v>99.532272218804906</v>
      </c>
    </row>
    <row r="19" spans="1:8" ht="15.95" customHeight="1">
      <c r="A19" s="317" t="s">
        <v>8</v>
      </c>
      <c r="B19" s="187">
        <v>47039</v>
      </c>
      <c r="C19" s="188">
        <v>22484380</v>
      </c>
      <c r="D19" s="152">
        <v>477.99443015370224</v>
      </c>
      <c r="E19" s="156">
        <v>481.06561702127658</v>
      </c>
      <c r="F19" s="158">
        <v>99.361586702747346</v>
      </c>
    </row>
    <row r="20" spans="1:8" ht="15.95" customHeight="1">
      <c r="A20" s="316" t="s">
        <v>69</v>
      </c>
      <c r="B20" s="188">
        <v>16349</v>
      </c>
      <c r="C20" s="188">
        <v>6449187</v>
      </c>
      <c r="D20" s="155">
        <v>394.46981466756375</v>
      </c>
      <c r="E20" s="156">
        <v>397.31323457394711</v>
      </c>
      <c r="F20" s="158">
        <v>99.284337983497466</v>
      </c>
    </row>
    <row r="21" spans="1:8" ht="15.95" customHeight="1">
      <c r="A21" s="317" t="s">
        <v>9</v>
      </c>
      <c r="B21" s="187">
        <v>268299</v>
      </c>
      <c r="C21" s="188">
        <v>156787801</v>
      </c>
      <c r="D21" s="152">
        <v>584.37713521108913</v>
      </c>
      <c r="E21" s="156">
        <v>586.81090329224946</v>
      </c>
      <c r="F21" s="158">
        <v>99.585255136278832</v>
      </c>
    </row>
    <row r="22" spans="1:8" ht="15.95" customHeight="1">
      <c r="A22" s="316" t="s">
        <v>69</v>
      </c>
      <c r="B22" s="188">
        <v>113179</v>
      </c>
      <c r="C22" s="188">
        <v>59557816</v>
      </c>
      <c r="D22" s="155">
        <v>526.22673817581006</v>
      </c>
      <c r="E22" s="156">
        <v>528.71416338264464</v>
      </c>
      <c r="F22" s="158">
        <v>99.529533086286108</v>
      </c>
    </row>
    <row r="23" spans="1:8" ht="15.95" customHeight="1">
      <c r="A23" s="317" t="s">
        <v>35</v>
      </c>
      <c r="B23" s="187">
        <v>308688</v>
      </c>
      <c r="C23" s="188">
        <v>179443620</v>
      </c>
      <c r="D23" s="152">
        <v>581.31064375680296</v>
      </c>
      <c r="E23" s="156">
        <v>583.55769899200561</v>
      </c>
      <c r="F23" s="158">
        <v>99.614938636045068</v>
      </c>
    </row>
    <row r="24" spans="1:8" ht="15.95" customHeight="1">
      <c r="A24" s="316" t="s">
        <v>69</v>
      </c>
      <c r="B24" s="188">
        <v>148986</v>
      </c>
      <c r="C24" s="188">
        <v>78062502</v>
      </c>
      <c r="D24" s="155">
        <v>523.95864040916592</v>
      </c>
      <c r="E24" s="156">
        <v>526.17046128819345</v>
      </c>
      <c r="F24" s="158">
        <v>99.579637961125286</v>
      </c>
    </row>
    <row r="25" spans="1:8" ht="15.95" customHeight="1">
      <c r="A25" s="316" t="s">
        <v>258</v>
      </c>
      <c r="B25" s="192">
        <v>545020</v>
      </c>
      <c r="C25" s="193">
        <v>251467982</v>
      </c>
      <c r="D25" s="194">
        <v>461.39220946020328</v>
      </c>
      <c r="E25" s="195">
        <v>461.02267751360137</v>
      </c>
      <c r="F25" s="158">
        <v>100.08015483068964</v>
      </c>
    </row>
    <row r="26" spans="1:8" ht="17.25" customHeight="1">
      <c r="A26" s="318" t="s">
        <v>91</v>
      </c>
      <c r="B26" s="196">
        <v>455</v>
      </c>
      <c r="C26" s="197">
        <v>104961</v>
      </c>
      <c r="D26" s="173">
        <v>230.68351648351648</v>
      </c>
      <c r="E26" s="198">
        <v>230.70459518599563</v>
      </c>
      <c r="F26" s="199">
        <v>99.990863336526886</v>
      </c>
    </row>
    <row r="27" spans="1:8" ht="17.25" thickBot="1">
      <c r="A27" s="319" t="s">
        <v>69</v>
      </c>
      <c r="B27" s="279">
        <v>300</v>
      </c>
      <c r="C27" s="200">
        <v>68276</v>
      </c>
      <c r="D27" s="201">
        <v>227.58666666666667</v>
      </c>
      <c r="E27" s="202">
        <v>227.63907284768212</v>
      </c>
      <c r="F27" s="203">
        <v>99.976978389360028</v>
      </c>
    </row>
    <row r="28" spans="1:8" ht="16.5" thickTop="1">
      <c r="A28" s="170"/>
      <c r="B28" s="280"/>
      <c r="C28" s="170"/>
      <c r="D28" s="170"/>
      <c r="E28" s="204"/>
      <c r="F28" s="205"/>
    </row>
    <row r="29" spans="1:8" ht="15.75" customHeight="1">
      <c r="A29" s="509"/>
      <c r="B29" s="509"/>
      <c r="C29" s="509"/>
      <c r="D29" s="509"/>
      <c r="E29" s="509"/>
      <c r="F29" s="509"/>
      <c r="G29" s="169"/>
      <c r="H29" s="169"/>
    </row>
    <row r="30" spans="1:8" ht="33.75" customHeight="1">
      <c r="A30" s="509"/>
      <c r="B30" s="509"/>
      <c r="C30" s="509"/>
      <c r="D30" s="509"/>
      <c r="E30" s="509"/>
      <c r="F30" s="509"/>
      <c r="G30" s="278"/>
      <c r="H30" s="278"/>
    </row>
    <row r="31" spans="1:8" ht="15.75">
      <c r="C31" s="225"/>
      <c r="D31" s="170"/>
      <c r="E31" s="204"/>
      <c r="F31" s="205"/>
    </row>
    <row r="32" spans="1:8" ht="15.75">
      <c r="D32" s="170"/>
    </row>
    <row r="33" spans="4:4" ht="15.75">
      <c r="D33" s="170"/>
    </row>
    <row r="34" spans="4:4" ht="25.5" customHeight="1">
      <c r="D34" s="170"/>
    </row>
    <row r="35" spans="4:4" ht="20.25" customHeight="1">
      <c r="D35" s="170" t="s">
        <v>0</v>
      </c>
    </row>
    <row r="36" spans="4:4" ht="19.5" customHeight="1">
      <c r="D36" s="170" t="s">
        <v>0</v>
      </c>
    </row>
    <row r="37" spans="4:4" ht="21" customHeight="1">
      <c r="D37" s="170" t="s">
        <v>0</v>
      </c>
    </row>
    <row r="38" spans="4:4" ht="20.25" customHeight="1">
      <c r="D38" s="170" t="s">
        <v>0</v>
      </c>
    </row>
    <row r="39" spans="4:4" ht="17.25" customHeight="1">
      <c r="D39" s="170" t="s">
        <v>0</v>
      </c>
    </row>
    <row r="40" spans="4:4" ht="19.5" customHeight="1">
      <c r="D40" s="170" t="s">
        <v>0</v>
      </c>
    </row>
    <row r="41" spans="4:4" ht="18" customHeight="1">
      <c r="D41" s="170" t="s">
        <v>0</v>
      </c>
    </row>
    <row r="42" spans="4:4" ht="17.25" customHeight="1">
      <c r="D42" s="170" t="s">
        <v>0</v>
      </c>
    </row>
    <row r="43" spans="4:4" ht="18" customHeight="1">
      <c r="D43" s="170" t="s">
        <v>0</v>
      </c>
    </row>
    <row r="44" spans="4:4" ht="16.5" customHeight="1">
      <c r="D44" s="170" t="s">
        <v>0</v>
      </c>
    </row>
  </sheetData>
  <mergeCells count="2">
    <mergeCell ref="A29:F29"/>
    <mergeCell ref="A30:F30"/>
  </mergeCells>
  <phoneticPr fontId="0" type="noConversion"/>
  <printOptions horizontalCentered="1" verticalCentered="1"/>
  <pageMargins left="0.23" right="0.43" top="0.64" bottom="0.14000000000000001" header="0.17" footer="0.16"/>
  <pageSetup paperSize="9" scale="90" orientation="landscape" r:id="rId1"/>
  <headerFooter alignWithMargins="0">
    <oddHeader>&amp;L&amp;"MS Sans Serif,Bold"CNPP
SERVICIUL PROIECTE, STUDII ȘI ANALIZE</oddHeader>
    <oddFooter>&amp;R&amp;"MS Sans Serif,Bold"Operator de date cu caracter personal nr. 4104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4"/>
    <pageSetUpPr fitToPage="1"/>
  </sheetPr>
  <dimension ref="A1:J59"/>
  <sheetViews>
    <sheetView workbookViewId="0">
      <selection activeCell="F65" sqref="F65"/>
    </sheetView>
  </sheetViews>
  <sheetFormatPr defaultRowHeight="12.75"/>
  <cols>
    <col min="1" max="1" width="8" style="236" customWidth="1"/>
    <col min="2" max="2" width="10.42578125" style="229" customWidth="1"/>
    <col min="3" max="3" width="9.85546875" style="227" customWidth="1"/>
    <col min="4" max="4" width="19" style="228" customWidth="1"/>
    <col min="5" max="5" width="12.85546875" style="227" customWidth="1"/>
    <col min="6" max="6" width="20.42578125" style="228" customWidth="1"/>
    <col min="7" max="7" width="12.28515625" style="229" customWidth="1"/>
    <col min="8" max="8" width="9.140625" style="229"/>
    <col min="9" max="9" width="10.140625" style="229" bestFit="1" customWidth="1"/>
    <col min="10" max="16384" width="9.140625" style="229"/>
  </cols>
  <sheetData>
    <row r="1" spans="1:10" ht="29.25" customHeight="1">
      <c r="A1" s="511" t="s">
        <v>106</v>
      </c>
      <c r="B1" s="511"/>
      <c r="C1" s="336"/>
      <c r="D1" s="337"/>
      <c r="E1" s="336"/>
      <c r="F1" s="337"/>
      <c r="G1" s="338"/>
    </row>
    <row r="2" spans="1:10" s="233" customFormat="1" ht="18">
      <c r="A2" s="339" t="s">
        <v>268</v>
      </c>
      <c r="B2" s="340"/>
      <c r="C2" s="340"/>
      <c r="D2" s="340"/>
      <c r="E2" s="340"/>
      <c r="F2" s="341"/>
      <c r="G2" s="342"/>
      <c r="H2" s="230"/>
      <c r="I2" s="231"/>
      <c r="J2" s="232"/>
    </row>
    <row r="3" spans="1:10" s="234" customFormat="1" ht="7.5" customHeight="1">
      <c r="A3" s="512"/>
      <c r="B3" s="512"/>
      <c r="C3" s="512"/>
      <c r="D3" s="512"/>
      <c r="E3" s="512"/>
      <c r="F3" s="320"/>
      <c r="G3" s="321"/>
    </row>
    <row r="4" spans="1:10" s="234" customFormat="1" ht="18" customHeight="1">
      <c r="A4" s="510"/>
      <c r="B4" s="510"/>
      <c r="C4" s="510"/>
      <c r="D4" s="510"/>
      <c r="E4" s="510"/>
      <c r="F4" s="510"/>
      <c r="G4" s="510"/>
    </row>
    <row r="5" spans="1:10" s="234" customFormat="1" ht="16.5" customHeight="1">
      <c r="A5" s="510" t="s">
        <v>264</v>
      </c>
      <c r="B5" s="510"/>
      <c r="C5" s="510"/>
      <c r="D5" s="510"/>
      <c r="E5" s="510"/>
      <c r="F5" s="510"/>
      <c r="G5" s="510"/>
    </row>
    <row r="6" spans="1:10" s="234" customFormat="1" ht="16.5" customHeight="1">
      <c r="A6" s="513" t="s">
        <v>391</v>
      </c>
      <c r="B6" s="514"/>
      <c r="C6" s="514"/>
      <c r="D6" s="514"/>
      <c r="E6" s="514"/>
      <c r="F6" s="514"/>
      <c r="G6" s="514"/>
    </row>
    <row r="7" spans="1:10" s="234" customFormat="1" ht="10.5" customHeight="1" thickBot="1">
      <c r="A7" s="510"/>
      <c r="B7" s="510"/>
      <c r="C7" s="510"/>
      <c r="D7" s="510"/>
      <c r="E7" s="510"/>
      <c r="F7" s="320"/>
      <c r="G7" s="321"/>
    </row>
    <row r="8" spans="1:10" ht="50.25" thickBot="1">
      <c r="A8" s="235"/>
      <c r="B8" s="235"/>
      <c r="C8" s="322" t="s">
        <v>360</v>
      </c>
      <c r="D8" s="323" t="s">
        <v>272</v>
      </c>
      <c r="E8" s="324" t="s">
        <v>359</v>
      </c>
      <c r="F8" s="325" t="s">
        <v>107</v>
      </c>
      <c r="G8" s="324" t="s">
        <v>358</v>
      </c>
    </row>
    <row r="9" spans="1:10" ht="16.5" customHeight="1">
      <c r="C9" s="330" t="s">
        <v>108</v>
      </c>
      <c r="D9" s="326" t="s">
        <v>109</v>
      </c>
      <c r="E9" s="237">
        <v>85247</v>
      </c>
      <c r="F9" s="237">
        <v>78311471</v>
      </c>
      <c r="G9" s="238">
        <v>919</v>
      </c>
    </row>
    <row r="10" spans="1:10" ht="16.5" customHeight="1">
      <c r="C10" s="331" t="s">
        <v>110</v>
      </c>
      <c r="D10" s="327" t="s">
        <v>111</v>
      </c>
      <c r="E10" s="239">
        <v>101071</v>
      </c>
      <c r="F10" s="239">
        <v>86124923</v>
      </c>
      <c r="G10" s="238">
        <v>852</v>
      </c>
    </row>
    <row r="11" spans="1:10" ht="18" customHeight="1">
      <c r="C11" s="331" t="s">
        <v>112</v>
      </c>
      <c r="D11" s="327" t="s">
        <v>274</v>
      </c>
      <c r="E11" s="239">
        <v>146800</v>
      </c>
      <c r="F11" s="239">
        <v>137904275</v>
      </c>
      <c r="G11" s="238">
        <v>939</v>
      </c>
    </row>
    <row r="12" spans="1:10" ht="16.5">
      <c r="C12" s="331" t="s">
        <v>113</v>
      </c>
      <c r="D12" s="327" t="s">
        <v>275</v>
      </c>
      <c r="E12" s="239">
        <v>141146</v>
      </c>
      <c r="F12" s="239">
        <v>130210270</v>
      </c>
      <c r="G12" s="238">
        <v>923</v>
      </c>
    </row>
    <row r="13" spans="1:10" ht="16.5">
      <c r="C13" s="331" t="s">
        <v>114</v>
      </c>
      <c r="D13" s="327" t="s">
        <v>115</v>
      </c>
      <c r="E13" s="239">
        <v>145305</v>
      </c>
      <c r="F13" s="239">
        <v>127905140</v>
      </c>
      <c r="G13" s="238">
        <v>880</v>
      </c>
    </row>
    <row r="14" spans="1:10" ht="16.5">
      <c r="C14" s="331" t="s">
        <v>116</v>
      </c>
      <c r="D14" s="327" t="s">
        <v>276</v>
      </c>
      <c r="E14" s="239">
        <v>57672</v>
      </c>
      <c r="F14" s="239">
        <v>44767046</v>
      </c>
      <c r="G14" s="238">
        <v>776</v>
      </c>
    </row>
    <row r="15" spans="1:10" ht="16.5">
      <c r="C15" s="331" t="s">
        <v>117</v>
      </c>
      <c r="D15" s="327" t="s">
        <v>277</v>
      </c>
      <c r="E15" s="239">
        <v>77863</v>
      </c>
      <c r="F15" s="239">
        <v>58404743</v>
      </c>
      <c r="G15" s="238">
        <v>750</v>
      </c>
      <c r="I15" s="227"/>
    </row>
    <row r="16" spans="1:10" ht="16.5">
      <c r="C16" s="331" t="s">
        <v>118</v>
      </c>
      <c r="D16" s="327" t="s">
        <v>278</v>
      </c>
      <c r="E16" s="239">
        <v>142880</v>
      </c>
      <c r="F16" s="239">
        <v>159155491</v>
      </c>
      <c r="G16" s="238">
        <v>1114</v>
      </c>
    </row>
    <row r="17" spans="3:7" ht="16.5">
      <c r="C17" s="331" t="s">
        <v>119</v>
      </c>
      <c r="D17" s="327" t="s">
        <v>279</v>
      </c>
      <c r="E17" s="239">
        <v>79104</v>
      </c>
      <c r="F17" s="239">
        <v>69157200</v>
      </c>
      <c r="G17" s="238">
        <v>874</v>
      </c>
    </row>
    <row r="18" spans="3:7" ht="16.5">
      <c r="C18" s="331" t="s">
        <v>120</v>
      </c>
      <c r="D18" s="327" t="s">
        <v>280</v>
      </c>
      <c r="E18" s="239">
        <v>109274</v>
      </c>
      <c r="F18" s="239">
        <v>89521822</v>
      </c>
      <c r="G18" s="238">
        <v>819</v>
      </c>
    </row>
    <row r="19" spans="3:7" ht="16.5">
      <c r="C19" s="331" t="s">
        <v>121</v>
      </c>
      <c r="D19" s="327" t="s">
        <v>281</v>
      </c>
      <c r="E19" s="239">
        <v>74044</v>
      </c>
      <c r="F19" s="239">
        <v>68385384</v>
      </c>
      <c r="G19" s="238">
        <v>924</v>
      </c>
    </row>
    <row r="20" spans="3:7" ht="16.5">
      <c r="C20" s="331" t="s">
        <v>122</v>
      </c>
      <c r="D20" s="327" t="s">
        <v>123</v>
      </c>
      <c r="E20" s="239">
        <v>166635</v>
      </c>
      <c r="F20" s="239">
        <v>164547938</v>
      </c>
      <c r="G20" s="238">
        <v>987</v>
      </c>
    </row>
    <row r="21" spans="3:7" ht="16.5">
      <c r="C21" s="331" t="s">
        <v>124</v>
      </c>
      <c r="D21" s="327" t="s">
        <v>282</v>
      </c>
      <c r="E21" s="239">
        <v>144243</v>
      </c>
      <c r="F21" s="239">
        <v>139199247</v>
      </c>
      <c r="G21" s="238">
        <v>965</v>
      </c>
    </row>
    <row r="22" spans="3:7" ht="16.5">
      <c r="C22" s="331" t="s">
        <v>125</v>
      </c>
      <c r="D22" s="327" t="s">
        <v>126</v>
      </c>
      <c r="E22" s="239">
        <v>45268</v>
      </c>
      <c r="F22" s="239">
        <v>39682121</v>
      </c>
      <c r="G22" s="238">
        <v>877</v>
      </c>
    </row>
    <row r="23" spans="3:7" ht="16.5">
      <c r="C23" s="331" t="s">
        <v>127</v>
      </c>
      <c r="D23" s="327" t="s">
        <v>283</v>
      </c>
      <c r="E23" s="239">
        <v>112029</v>
      </c>
      <c r="F23" s="239">
        <v>99321541</v>
      </c>
      <c r="G23" s="238">
        <v>887</v>
      </c>
    </row>
    <row r="24" spans="3:7" ht="16.5">
      <c r="C24" s="331" t="s">
        <v>128</v>
      </c>
      <c r="D24" s="327" t="s">
        <v>129</v>
      </c>
      <c r="E24" s="239">
        <v>151223</v>
      </c>
      <c r="F24" s="239">
        <v>132321972</v>
      </c>
      <c r="G24" s="238">
        <v>875</v>
      </c>
    </row>
    <row r="25" spans="3:7" ht="16.5">
      <c r="C25" s="331" t="s">
        <v>130</v>
      </c>
      <c r="D25" s="327" t="s">
        <v>284</v>
      </c>
      <c r="E25" s="239">
        <v>126782</v>
      </c>
      <c r="F25" s="239">
        <v>127596077</v>
      </c>
      <c r="G25" s="238">
        <v>1006</v>
      </c>
    </row>
    <row r="26" spans="3:7" ht="16.5">
      <c r="C26" s="331" t="s">
        <v>131</v>
      </c>
      <c r="D26" s="327" t="s">
        <v>132</v>
      </c>
      <c r="E26" s="239">
        <v>76638</v>
      </c>
      <c r="F26" s="239">
        <v>75266664</v>
      </c>
      <c r="G26" s="238">
        <v>982</v>
      </c>
    </row>
    <row r="27" spans="3:7" ht="16.5">
      <c r="C27" s="331" t="s">
        <v>133</v>
      </c>
      <c r="D27" s="327" t="s">
        <v>134</v>
      </c>
      <c r="E27" s="239">
        <v>73928</v>
      </c>
      <c r="F27" s="239">
        <v>65081586</v>
      </c>
      <c r="G27" s="238">
        <v>880</v>
      </c>
    </row>
    <row r="28" spans="3:7" ht="16.5">
      <c r="C28" s="331" t="s">
        <v>135</v>
      </c>
      <c r="D28" s="327" t="s">
        <v>136</v>
      </c>
      <c r="E28" s="239">
        <v>124887</v>
      </c>
      <c r="F28" s="239">
        <v>142282006</v>
      </c>
      <c r="G28" s="238">
        <v>1139</v>
      </c>
    </row>
    <row r="29" spans="3:7" ht="16.5">
      <c r="C29" s="331" t="s">
        <v>137</v>
      </c>
      <c r="D29" s="327" t="s">
        <v>285</v>
      </c>
      <c r="E29" s="239">
        <v>56098</v>
      </c>
      <c r="F29" s="239">
        <v>45358231</v>
      </c>
      <c r="G29" s="238">
        <v>809</v>
      </c>
    </row>
    <row r="30" spans="3:7" ht="16.5">
      <c r="C30" s="331" t="s">
        <v>138</v>
      </c>
      <c r="D30" s="327" t="s">
        <v>286</v>
      </c>
      <c r="E30" s="239">
        <v>148056</v>
      </c>
      <c r="F30" s="239">
        <v>134939421</v>
      </c>
      <c r="G30" s="238">
        <v>911</v>
      </c>
    </row>
    <row r="31" spans="3:7" ht="16.5">
      <c r="C31" s="331" t="s">
        <v>139</v>
      </c>
      <c r="D31" s="327" t="s">
        <v>140</v>
      </c>
      <c r="E31" s="239">
        <v>56776</v>
      </c>
      <c r="F31" s="239">
        <v>42462031</v>
      </c>
      <c r="G31" s="238">
        <v>748</v>
      </c>
    </row>
    <row r="32" spans="3:7" ht="16.5">
      <c r="C32" s="331" t="s">
        <v>141</v>
      </c>
      <c r="D32" s="327" t="s">
        <v>287</v>
      </c>
      <c r="E32" s="239">
        <v>111974</v>
      </c>
      <c r="F32" s="239">
        <v>100327213</v>
      </c>
      <c r="G32" s="238">
        <v>896</v>
      </c>
    </row>
    <row r="33" spans="3:7" ht="16.5">
      <c r="C33" s="331" t="s">
        <v>142</v>
      </c>
      <c r="D33" s="327" t="s">
        <v>288</v>
      </c>
      <c r="E33" s="239">
        <v>58698</v>
      </c>
      <c r="F33" s="239">
        <v>52688570</v>
      </c>
      <c r="G33" s="238">
        <v>898</v>
      </c>
    </row>
    <row r="34" spans="3:7" ht="16.5">
      <c r="C34" s="331" t="s">
        <v>143</v>
      </c>
      <c r="D34" s="327" t="s">
        <v>289</v>
      </c>
      <c r="E34" s="239">
        <v>133832</v>
      </c>
      <c r="F34" s="239">
        <v>118186216</v>
      </c>
      <c r="G34" s="238">
        <v>883</v>
      </c>
    </row>
    <row r="35" spans="3:7" ht="16.5">
      <c r="C35" s="331" t="s">
        <v>144</v>
      </c>
      <c r="D35" s="327" t="s">
        <v>290</v>
      </c>
      <c r="E35" s="239">
        <v>115963</v>
      </c>
      <c r="F35" s="239">
        <v>101860720</v>
      </c>
      <c r="G35" s="238">
        <v>878</v>
      </c>
    </row>
    <row r="36" spans="3:7" ht="16.5">
      <c r="C36" s="331" t="s">
        <v>145</v>
      </c>
      <c r="D36" s="327" t="s">
        <v>146</v>
      </c>
      <c r="E36" s="239">
        <v>93274</v>
      </c>
      <c r="F36" s="239">
        <v>74350404</v>
      </c>
      <c r="G36" s="238">
        <v>797</v>
      </c>
    </row>
    <row r="37" spans="3:7" ht="16.5">
      <c r="C37" s="331" t="s">
        <v>147</v>
      </c>
      <c r="D37" s="327" t="s">
        <v>148</v>
      </c>
      <c r="E37" s="239">
        <v>196721</v>
      </c>
      <c r="F37" s="239">
        <v>196592467</v>
      </c>
      <c r="G37" s="238">
        <v>999</v>
      </c>
    </row>
    <row r="38" spans="3:7" ht="16.5">
      <c r="C38" s="331" t="s">
        <v>149</v>
      </c>
      <c r="D38" s="327" t="s">
        <v>150</v>
      </c>
      <c r="E38" s="239">
        <v>76560</v>
      </c>
      <c r="F38" s="239">
        <v>59981995</v>
      </c>
      <c r="G38" s="238">
        <v>783</v>
      </c>
    </row>
    <row r="39" spans="3:7" ht="16.5">
      <c r="C39" s="331" t="s">
        <v>151</v>
      </c>
      <c r="D39" s="327" t="s">
        <v>291</v>
      </c>
      <c r="E39" s="239">
        <v>55474</v>
      </c>
      <c r="F39" s="239">
        <v>47207918</v>
      </c>
      <c r="G39" s="238">
        <v>851</v>
      </c>
    </row>
    <row r="40" spans="3:7" ht="16.5">
      <c r="C40" s="331" t="s">
        <v>152</v>
      </c>
      <c r="D40" s="327" t="s">
        <v>153</v>
      </c>
      <c r="E40" s="239">
        <v>95803</v>
      </c>
      <c r="F40" s="239">
        <v>91450145</v>
      </c>
      <c r="G40" s="238">
        <v>955</v>
      </c>
    </row>
    <row r="41" spans="3:7" ht="16.5">
      <c r="C41" s="331" t="s">
        <v>154</v>
      </c>
      <c r="D41" s="327" t="s">
        <v>155</v>
      </c>
      <c r="E41" s="239">
        <v>137035</v>
      </c>
      <c r="F41" s="239">
        <v>111378432</v>
      </c>
      <c r="G41" s="238">
        <v>813</v>
      </c>
    </row>
    <row r="42" spans="3:7" ht="16.5">
      <c r="C42" s="331" t="s">
        <v>156</v>
      </c>
      <c r="D42" s="327" t="s">
        <v>157</v>
      </c>
      <c r="E42" s="239">
        <v>92942</v>
      </c>
      <c r="F42" s="239">
        <v>74689292</v>
      </c>
      <c r="G42" s="238">
        <v>804</v>
      </c>
    </row>
    <row r="43" spans="3:7" ht="16.5">
      <c r="C43" s="331" t="s">
        <v>158</v>
      </c>
      <c r="D43" s="327" t="s">
        <v>292</v>
      </c>
      <c r="E43" s="239">
        <v>150395</v>
      </c>
      <c r="F43" s="239">
        <v>140120853</v>
      </c>
      <c r="G43" s="238">
        <v>932</v>
      </c>
    </row>
    <row r="44" spans="3:7" ht="16.5">
      <c r="C44" s="331" t="s">
        <v>159</v>
      </c>
      <c r="D44" s="327" t="s">
        <v>160</v>
      </c>
      <c r="E44" s="239">
        <v>44782</v>
      </c>
      <c r="F44" s="239">
        <v>37203454</v>
      </c>
      <c r="G44" s="238">
        <v>831</v>
      </c>
    </row>
    <row r="45" spans="3:7" ht="16.5">
      <c r="C45" s="331" t="s">
        <v>161</v>
      </c>
      <c r="D45" s="327" t="s">
        <v>162</v>
      </c>
      <c r="E45" s="239">
        <v>81720</v>
      </c>
      <c r="F45" s="239">
        <v>63539156</v>
      </c>
      <c r="G45" s="238">
        <v>778</v>
      </c>
    </row>
    <row r="46" spans="3:7" ht="16.5">
      <c r="C46" s="331" t="s">
        <v>163</v>
      </c>
      <c r="D46" s="327" t="s">
        <v>293</v>
      </c>
      <c r="E46" s="239">
        <v>99829</v>
      </c>
      <c r="F46" s="239">
        <v>86628695</v>
      </c>
      <c r="G46" s="238">
        <v>868</v>
      </c>
    </row>
    <row r="47" spans="3:7" ht="16.5">
      <c r="C47" s="331" t="s">
        <v>164</v>
      </c>
      <c r="D47" s="327" t="s">
        <v>165</v>
      </c>
      <c r="E47" s="239">
        <v>69594</v>
      </c>
      <c r="F47" s="239">
        <v>53755551</v>
      </c>
      <c r="G47" s="238">
        <v>772</v>
      </c>
    </row>
    <row r="48" spans="3:7" ht="16.5">
      <c r="C48" s="331" t="s">
        <v>166</v>
      </c>
      <c r="D48" s="327" t="s">
        <v>294</v>
      </c>
      <c r="E48" s="239">
        <v>62445</v>
      </c>
      <c r="F48" s="239">
        <v>48958993</v>
      </c>
      <c r="G48" s="238">
        <v>784</v>
      </c>
    </row>
    <row r="49" spans="3:7" ht="16.5">
      <c r="C49" s="331" t="s">
        <v>167</v>
      </c>
      <c r="D49" s="327" t="s">
        <v>295</v>
      </c>
      <c r="E49" s="239">
        <v>61636</v>
      </c>
      <c r="F49" s="239">
        <v>84421982</v>
      </c>
      <c r="G49" s="238">
        <v>1370</v>
      </c>
    </row>
    <row r="50" spans="3:7" ht="16.5">
      <c r="C50" s="331" t="s">
        <v>168</v>
      </c>
      <c r="D50" s="327" t="s">
        <v>296</v>
      </c>
      <c r="E50" s="239">
        <v>96812</v>
      </c>
      <c r="F50" s="239">
        <v>116507568</v>
      </c>
      <c r="G50" s="238">
        <v>1203</v>
      </c>
    </row>
    <row r="51" spans="3:7" ht="16.5">
      <c r="C51" s="331" t="s">
        <v>169</v>
      </c>
      <c r="D51" s="327" t="s">
        <v>297</v>
      </c>
      <c r="E51" s="239">
        <v>98507</v>
      </c>
      <c r="F51" s="239">
        <v>113736852</v>
      </c>
      <c r="G51" s="238">
        <v>1155</v>
      </c>
    </row>
    <row r="52" spans="3:7" ht="16.5">
      <c r="C52" s="331" t="s">
        <v>170</v>
      </c>
      <c r="D52" s="327" t="s">
        <v>298</v>
      </c>
      <c r="E52" s="239">
        <v>73666</v>
      </c>
      <c r="F52" s="239">
        <v>84092454</v>
      </c>
      <c r="G52" s="238">
        <v>1142</v>
      </c>
    </row>
    <row r="53" spans="3:7" ht="16.5">
      <c r="C53" s="331" t="s">
        <v>171</v>
      </c>
      <c r="D53" s="327" t="s">
        <v>299</v>
      </c>
      <c r="E53" s="239">
        <v>59769</v>
      </c>
      <c r="F53" s="239">
        <v>59763426</v>
      </c>
      <c r="G53" s="238">
        <v>1000</v>
      </c>
    </row>
    <row r="54" spans="3:7" ht="16.5">
      <c r="C54" s="331" t="s">
        <v>172</v>
      </c>
      <c r="D54" s="327" t="s">
        <v>300</v>
      </c>
      <c r="E54" s="239">
        <v>94221</v>
      </c>
      <c r="F54" s="239">
        <v>113864309</v>
      </c>
      <c r="G54" s="238">
        <v>1208</v>
      </c>
    </row>
    <row r="55" spans="3:7" ht="17.25" thickBot="1">
      <c r="C55" s="332" t="s">
        <v>173</v>
      </c>
      <c r="D55" s="328" t="s">
        <v>174</v>
      </c>
      <c r="E55" s="240">
        <v>72466</v>
      </c>
      <c r="F55" s="240">
        <v>62882737</v>
      </c>
      <c r="G55" s="241">
        <v>868</v>
      </c>
    </row>
    <row r="56" spans="3:7" ht="17.25" thickBot="1">
      <c r="C56" s="333"/>
      <c r="D56" s="329" t="s">
        <v>175</v>
      </c>
      <c r="E56" s="242">
        <v>484611</v>
      </c>
      <c r="F56" s="242">
        <v>572386591</v>
      </c>
      <c r="G56" s="243">
        <v>1181</v>
      </c>
    </row>
    <row r="57" spans="3:7" ht="17.25" thickBot="1">
      <c r="C57" s="333"/>
      <c r="D57" s="329" t="s">
        <v>301</v>
      </c>
      <c r="E57" s="244">
        <v>4677087</v>
      </c>
      <c r="F57" s="244">
        <v>4352096002</v>
      </c>
      <c r="G57" s="243">
        <v>931</v>
      </c>
    </row>
    <row r="59" spans="3:7" ht="16.5">
      <c r="C59" s="334" t="s">
        <v>357</v>
      </c>
    </row>
  </sheetData>
  <mergeCells count="6">
    <mergeCell ref="A7:E7"/>
    <mergeCell ref="A1:B1"/>
    <mergeCell ref="A3:E3"/>
    <mergeCell ref="A4:G4"/>
    <mergeCell ref="A5:G5"/>
    <mergeCell ref="A6:G6"/>
  </mergeCells>
  <printOptions verticalCentered="1"/>
  <pageMargins left="0" right="0" top="0" bottom="0.19" header="0" footer="0.47244094488188998"/>
  <pageSetup paperSize="9" scale="83" orientation="portrait" r:id="rId1"/>
  <headerFooter alignWithMargins="0">
    <oddHeader xml:space="preserve">&amp;C&amp;"Times New Roman,Bold"&amp;12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3"/>
    <pageSetUpPr fitToPage="1"/>
  </sheetPr>
  <dimension ref="A1:K58"/>
  <sheetViews>
    <sheetView workbookViewId="0">
      <selection activeCell="G13" sqref="G13"/>
    </sheetView>
  </sheetViews>
  <sheetFormatPr defaultRowHeight="12.75"/>
  <cols>
    <col min="1" max="1" width="9.140625" style="269"/>
    <col min="2" max="2" width="19.28515625" style="245" customWidth="1"/>
    <col min="3" max="3" width="13" style="254" customWidth="1"/>
    <col min="4" max="4" width="23.5703125" style="268" customWidth="1"/>
    <col min="5" max="5" width="11.42578125" style="254" customWidth="1"/>
    <col min="6" max="6" width="21.7109375" style="245" customWidth="1"/>
    <col min="7" max="7" width="8.85546875" style="245" customWidth="1"/>
    <col min="8" max="8" width="13.85546875" style="245" hidden="1" customWidth="1"/>
    <col min="9" max="16384" width="9.140625" style="245"/>
  </cols>
  <sheetData>
    <row r="1" spans="1:11" s="343" customFormat="1" ht="18">
      <c r="A1" s="344" t="s">
        <v>106</v>
      </c>
      <c r="D1" s="344"/>
      <c r="E1" s="344"/>
      <c r="F1" s="344"/>
      <c r="G1" s="344"/>
      <c r="H1" s="344"/>
      <c r="I1" s="344"/>
      <c r="J1" s="344"/>
      <c r="K1" s="344"/>
    </row>
    <row r="2" spans="1:11" s="346" customFormat="1" ht="18">
      <c r="A2" s="345" t="s">
        <v>270</v>
      </c>
      <c r="F2" s="347"/>
      <c r="G2" s="348"/>
      <c r="H2" s="348"/>
    </row>
    <row r="3" spans="1:11" s="346" customFormat="1" ht="14.25" customHeight="1">
      <c r="A3" s="345"/>
      <c r="F3" s="347"/>
      <c r="G3" s="348"/>
      <c r="H3" s="348"/>
    </row>
    <row r="4" spans="1:11" s="343" customFormat="1" ht="18" hidden="1" customHeight="1">
      <c r="A4" s="344"/>
      <c r="F4" s="349"/>
      <c r="G4" s="350"/>
      <c r="H4" s="350"/>
    </row>
    <row r="5" spans="1:11" s="343" customFormat="1" ht="33" customHeight="1">
      <c r="A5" s="522" t="s">
        <v>381</v>
      </c>
      <c r="B5" s="522"/>
      <c r="C5" s="522"/>
      <c r="D5" s="522"/>
      <c r="E5" s="522"/>
      <c r="F5" s="440"/>
    </row>
    <row r="6" spans="1:11" s="343" customFormat="1" ht="18.75" thickBot="1">
      <c r="A6" s="516" t="s">
        <v>391</v>
      </c>
      <c r="B6" s="517"/>
      <c r="C6" s="517"/>
      <c r="D6" s="517"/>
      <c r="E6" s="517"/>
      <c r="F6" s="517"/>
    </row>
    <row r="7" spans="1:11" ht="71.25" customHeight="1" thickBot="1">
      <c r="A7" s="322" t="s">
        <v>360</v>
      </c>
      <c r="B7" s="323" t="s">
        <v>272</v>
      </c>
      <c r="C7" s="324" t="s">
        <v>359</v>
      </c>
      <c r="D7" s="325" t="s">
        <v>107</v>
      </c>
      <c r="E7" s="324" t="s">
        <v>358</v>
      </c>
    </row>
    <row r="8" spans="1:11" ht="16.5">
      <c r="A8" s="351" t="s">
        <v>176</v>
      </c>
      <c r="B8" s="352" t="s">
        <v>109</v>
      </c>
      <c r="C8" s="246">
        <v>4519</v>
      </c>
      <c r="D8" s="247">
        <v>1704309</v>
      </c>
      <c r="E8" s="248">
        <v>377</v>
      </c>
      <c r="H8" s="249">
        <v>405576176</v>
      </c>
    </row>
    <row r="9" spans="1:11" ht="16.5">
      <c r="A9" s="351" t="s">
        <v>177</v>
      </c>
      <c r="B9" s="353" t="s">
        <v>111</v>
      </c>
      <c r="C9" s="250">
        <v>6937</v>
      </c>
      <c r="D9" s="251">
        <v>2548661</v>
      </c>
      <c r="E9" s="252">
        <v>367</v>
      </c>
      <c r="H9" s="253">
        <v>1734396511</v>
      </c>
    </row>
    <row r="10" spans="1:11" ht="16.5">
      <c r="A10" s="351" t="s">
        <v>178</v>
      </c>
      <c r="B10" s="353" t="s">
        <v>302</v>
      </c>
      <c r="C10" s="250">
        <v>8080</v>
      </c>
      <c r="D10" s="251">
        <v>2943907</v>
      </c>
      <c r="E10" s="252">
        <v>364</v>
      </c>
      <c r="H10" s="253">
        <v>2365447056</v>
      </c>
    </row>
    <row r="11" spans="1:11" ht="16.5">
      <c r="A11" s="351" t="s">
        <v>179</v>
      </c>
      <c r="B11" s="353" t="s">
        <v>303</v>
      </c>
      <c r="C11" s="250">
        <v>13606</v>
      </c>
      <c r="D11" s="251">
        <v>5189283</v>
      </c>
      <c r="E11" s="252">
        <v>381</v>
      </c>
      <c r="H11" s="253">
        <v>560863740</v>
      </c>
    </row>
    <row r="12" spans="1:11" ht="16.5">
      <c r="A12" s="351" t="s">
        <v>180</v>
      </c>
      <c r="B12" s="353" t="s">
        <v>115</v>
      </c>
      <c r="C12" s="250">
        <v>8899</v>
      </c>
      <c r="D12" s="251">
        <v>3328448</v>
      </c>
      <c r="E12" s="252">
        <v>374</v>
      </c>
      <c r="H12" s="253">
        <v>4167949774</v>
      </c>
    </row>
    <row r="13" spans="1:11" ht="16.5">
      <c r="A13" s="351" t="s">
        <v>181</v>
      </c>
      <c r="B13" s="353" t="s">
        <v>304</v>
      </c>
      <c r="C13" s="250">
        <v>5205</v>
      </c>
      <c r="D13" s="251">
        <v>1958382</v>
      </c>
      <c r="E13" s="252">
        <v>376</v>
      </c>
      <c r="H13" s="253">
        <v>710600419</v>
      </c>
    </row>
    <row r="14" spans="1:11" ht="16.5">
      <c r="A14" s="351" t="s">
        <v>182</v>
      </c>
      <c r="B14" s="353" t="s">
        <v>305</v>
      </c>
      <c r="C14" s="250">
        <v>22419</v>
      </c>
      <c r="D14" s="251">
        <v>8679068</v>
      </c>
      <c r="E14" s="252">
        <v>387</v>
      </c>
      <c r="H14" s="253">
        <v>1342598580</v>
      </c>
    </row>
    <row r="15" spans="1:11" ht="16.5">
      <c r="A15" s="351" t="s">
        <v>183</v>
      </c>
      <c r="B15" s="353" t="s">
        <v>306</v>
      </c>
      <c r="C15" s="250">
        <v>2292</v>
      </c>
      <c r="D15" s="251">
        <v>862132</v>
      </c>
      <c r="E15" s="252">
        <v>376</v>
      </c>
      <c r="H15" s="253">
        <v>54320235</v>
      </c>
    </row>
    <row r="16" spans="1:11" ht="16.5">
      <c r="A16" s="351" t="s">
        <v>184</v>
      </c>
      <c r="B16" s="353" t="s">
        <v>307</v>
      </c>
      <c r="C16" s="250">
        <v>10200</v>
      </c>
      <c r="D16" s="251">
        <v>4035551</v>
      </c>
      <c r="E16" s="252">
        <v>396</v>
      </c>
      <c r="H16" s="253">
        <v>993499263</v>
      </c>
    </row>
    <row r="17" spans="1:8" ht="16.5">
      <c r="A17" s="351">
        <v>10</v>
      </c>
      <c r="B17" s="353" t="s">
        <v>308</v>
      </c>
      <c r="C17" s="250">
        <v>17678</v>
      </c>
      <c r="D17" s="251">
        <v>6845319</v>
      </c>
      <c r="E17" s="252">
        <v>387</v>
      </c>
      <c r="H17" s="253">
        <v>2275214691</v>
      </c>
    </row>
    <row r="18" spans="1:8" ht="16.5">
      <c r="A18" s="351">
        <v>11</v>
      </c>
      <c r="B18" s="353" t="s">
        <v>309</v>
      </c>
      <c r="C18" s="250">
        <v>2132</v>
      </c>
      <c r="D18" s="251">
        <v>780613</v>
      </c>
      <c r="E18" s="252">
        <v>366</v>
      </c>
      <c r="H18" s="253">
        <v>252596850</v>
      </c>
    </row>
    <row r="19" spans="1:8" ht="16.5">
      <c r="A19" s="351">
        <v>12</v>
      </c>
      <c r="B19" s="353" t="s">
        <v>123</v>
      </c>
      <c r="C19" s="250">
        <v>11818</v>
      </c>
      <c r="D19" s="251">
        <v>4622504</v>
      </c>
      <c r="E19" s="252">
        <v>391</v>
      </c>
      <c r="H19" s="253">
        <v>1057187216</v>
      </c>
    </row>
    <row r="20" spans="1:8" ht="16.5">
      <c r="A20" s="351">
        <v>13</v>
      </c>
      <c r="B20" s="353" t="s">
        <v>310</v>
      </c>
      <c r="C20" s="250">
        <v>6127</v>
      </c>
      <c r="D20" s="251">
        <v>2252547</v>
      </c>
      <c r="E20" s="252">
        <v>368</v>
      </c>
      <c r="H20" s="253">
        <v>492998859</v>
      </c>
    </row>
    <row r="21" spans="1:8" ht="16.5">
      <c r="A21" s="351">
        <v>14</v>
      </c>
      <c r="B21" s="353" t="s">
        <v>126</v>
      </c>
      <c r="C21" s="250">
        <v>2670</v>
      </c>
      <c r="D21" s="251">
        <v>965650</v>
      </c>
      <c r="E21" s="252">
        <v>362</v>
      </c>
      <c r="H21" s="253">
        <v>145992424</v>
      </c>
    </row>
    <row r="22" spans="1:8" ht="16.5">
      <c r="A22" s="351">
        <v>15</v>
      </c>
      <c r="B22" s="353" t="s">
        <v>311</v>
      </c>
      <c r="C22" s="250">
        <v>9566</v>
      </c>
      <c r="D22" s="251">
        <v>3548222</v>
      </c>
      <c r="E22" s="252">
        <v>371</v>
      </c>
      <c r="H22" s="253">
        <v>4364483461</v>
      </c>
    </row>
    <row r="23" spans="1:8" ht="16.5">
      <c r="A23" s="351">
        <v>16</v>
      </c>
      <c r="B23" s="353" t="s">
        <v>129</v>
      </c>
      <c r="C23" s="250">
        <v>25193</v>
      </c>
      <c r="D23" s="251">
        <v>9896546</v>
      </c>
      <c r="E23" s="252">
        <v>393</v>
      </c>
      <c r="H23" s="253">
        <v>3250643688</v>
      </c>
    </row>
    <row r="24" spans="1:8" ht="16.5">
      <c r="A24" s="351">
        <v>17</v>
      </c>
      <c r="B24" s="353" t="s">
        <v>312</v>
      </c>
      <c r="C24" s="250">
        <v>14277</v>
      </c>
      <c r="D24" s="251">
        <v>5390641</v>
      </c>
      <c r="E24" s="252">
        <v>378</v>
      </c>
      <c r="H24" s="253">
        <v>402605687</v>
      </c>
    </row>
    <row r="25" spans="1:8" ht="16.5">
      <c r="A25" s="351">
        <v>18</v>
      </c>
      <c r="B25" s="353" t="s">
        <v>132</v>
      </c>
      <c r="C25" s="250">
        <v>4161</v>
      </c>
      <c r="D25" s="251">
        <v>1461841</v>
      </c>
      <c r="E25" s="252">
        <v>351</v>
      </c>
      <c r="G25" s="254"/>
      <c r="H25" s="253">
        <v>163062897</v>
      </c>
    </row>
    <row r="26" spans="1:8" ht="16.5">
      <c r="A26" s="351">
        <v>19</v>
      </c>
      <c r="B26" s="353" t="s">
        <v>134</v>
      </c>
      <c r="C26" s="250">
        <v>4178</v>
      </c>
      <c r="D26" s="251">
        <v>1451832</v>
      </c>
      <c r="E26" s="252">
        <v>347</v>
      </c>
      <c r="H26" s="253">
        <v>433445763</v>
      </c>
    </row>
    <row r="27" spans="1:8" ht="16.5">
      <c r="A27" s="351">
        <v>20</v>
      </c>
      <c r="B27" s="353" t="s">
        <v>136</v>
      </c>
      <c r="C27" s="250">
        <v>3101</v>
      </c>
      <c r="D27" s="251">
        <v>1146506</v>
      </c>
      <c r="E27" s="252">
        <v>370</v>
      </c>
      <c r="H27" s="253">
        <v>334402974</v>
      </c>
    </row>
    <row r="28" spans="1:8" ht="16.5">
      <c r="A28" s="351">
        <v>21</v>
      </c>
      <c r="B28" s="353" t="s">
        <v>313</v>
      </c>
      <c r="C28" s="250">
        <v>11190</v>
      </c>
      <c r="D28" s="251">
        <v>4475228</v>
      </c>
      <c r="E28" s="252">
        <v>400</v>
      </c>
      <c r="H28" s="253">
        <v>1730329292</v>
      </c>
    </row>
    <row r="29" spans="1:8" ht="16.5">
      <c r="A29" s="351">
        <v>22</v>
      </c>
      <c r="B29" s="353" t="s">
        <v>269</v>
      </c>
      <c r="C29" s="250">
        <v>23183</v>
      </c>
      <c r="D29" s="251">
        <v>8780989</v>
      </c>
      <c r="E29" s="252">
        <v>379</v>
      </c>
      <c r="H29" s="253">
        <v>1517799941</v>
      </c>
    </row>
    <row r="30" spans="1:8" ht="16.5">
      <c r="A30" s="351">
        <v>23</v>
      </c>
      <c r="B30" s="353" t="s">
        <v>140</v>
      </c>
      <c r="C30" s="250">
        <v>10637</v>
      </c>
      <c r="D30" s="251">
        <v>4200456</v>
      </c>
      <c r="E30" s="252">
        <v>395</v>
      </c>
      <c r="H30" s="253">
        <v>813710786</v>
      </c>
    </row>
    <row r="31" spans="1:8" ht="16.5">
      <c r="A31" s="351">
        <v>24</v>
      </c>
      <c r="B31" s="353" t="s">
        <v>314</v>
      </c>
      <c r="C31" s="250">
        <v>5707</v>
      </c>
      <c r="D31" s="251">
        <v>2108546</v>
      </c>
      <c r="E31" s="252">
        <v>369</v>
      </c>
      <c r="H31" s="253">
        <v>4206148719</v>
      </c>
    </row>
    <row r="32" spans="1:8" ht="16.5">
      <c r="A32" s="351">
        <v>25</v>
      </c>
      <c r="B32" s="353" t="s">
        <v>315</v>
      </c>
      <c r="C32" s="250">
        <v>6955</v>
      </c>
      <c r="D32" s="251">
        <v>2603104</v>
      </c>
      <c r="E32" s="252">
        <v>374</v>
      </c>
      <c r="H32" s="253">
        <v>325899286</v>
      </c>
    </row>
    <row r="33" spans="1:8" ht="16.5">
      <c r="A33" s="351">
        <v>26</v>
      </c>
      <c r="B33" s="353" t="s">
        <v>316</v>
      </c>
      <c r="C33" s="250">
        <v>12898</v>
      </c>
      <c r="D33" s="251">
        <v>5041839</v>
      </c>
      <c r="E33" s="252">
        <v>391</v>
      </c>
      <c r="H33" s="253">
        <v>3581015821</v>
      </c>
    </row>
    <row r="34" spans="1:8" ht="16.5">
      <c r="A34" s="351">
        <v>27</v>
      </c>
      <c r="B34" s="353" t="s">
        <v>317</v>
      </c>
      <c r="C34" s="250">
        <v>13676</v>
      </c>
      <c r="D34" s="251">
        <v>5142777</v>
      </c>
      <c r="E34" s="252">
        <v>376</v>
      </c>
      <c r="H34" s="253">
        <v>540027949</v>
      </c>
    </row>
    <row r="35" spans="1:8" ht="16.5">
      <c r="A35" s="351">
        <v>28</v>
      </c>
      <c r="B35" s="353" t="s">
        <v>146</v>
      </c>
      <c r="C35" s="250">
        <v>20502</v>
      </c>
      <c r="D35" s="251">
        <v>7903542</v>
      </c>
      <c r="E35" s="252">
        <v>386</v>
      </c>
      <c r="H35" s="253">
        <v>2115810405</v>
      </c>
    </row>
    <row r="36" spans="1:8" ht="16.5">
      <c r="A36" s="351">
        <v>29</v>
      </c>
      <c r="B36" s="353" t="s">
        <v>148</v>
      </c>
      <c r="C36" s="250">
        <v>8493</v>
      </c>
      <c r="D36" s="251">
        <v>3233375</v>
      </c>
      <c r="E36" s="252">
        <v>381</v>
      </c>
      <c r="H36" s="253">
        <v>739753179</v>
      </c>
    </row>
    <row r="37" spans="1:8" ht="16.5">
      <c r="A37" s="351">
        <v>30</v>
      </c>
      <c r="B37" s="353" t="s">
        <v>150</v>
      </c>
      <c r="C37" s="250">
        <v>7236</v>
      </c>
      <c r="D37" s="251">
        <v>2746176</v>
      </c>
      <c r="E37" s="252">
        <v>380</v>
      </c>
      <c r="H37" s="253">
        <v>6117805128</v>
      </c>
    </row>
    <row r="38" spans="1:8" ht="16.5">
      <c r="A38" s="351">
        <v>31</v>
      </c>
      <c r="B38" s="353" t="s">
        <v>318</v>
      </c>
      <c r="C38" s="250">
        <v>7463</v>
      </c>
      <c r="D38" s="251">
        <v>2868947</v>
      </c>
      <c r="E38" s="252">
        <v>384</v>
      </c>
      <c r="H38" s="253">
        <v>3366730856</v>
      </c>
    </row>
    <row r="39" spans="1:8" ht="16.5">
      <c r="A39" s="351">
        <v>32</v>
      </c>
      <c r="B39" s="353" t="s">
        <v>153</v>
      </c>
      <c r="C39" s="250">
        <v>3234</v>
      </c>
      <c r="D39" s="251">
        <v>1192002</v>
      </c>
      <c r="E39" s="252">
        <v>369</v>
      </c>
      <c r="H39" s="253">
        <v>273046242</v>
      </c>
    </row>
    <row r="40" spans="1:8" ht="16.5">
      <c r="A40" s="351">
        <v>33</v>
      </c>
      <c r="B40" s="353" t="s">
        <v>155</v>
      </c>
      <c r="C40" s="250">
        <v>17460</v>
      </c>
      <c r="D40" s="251">
        <v>6665498</v>
      </c>
      <c r="E40" s="252">
        <v>382</v>
      </c>
      <c r="H40" s="253">
        <v>1921357030</v>
      </c>
    </row>
    <row r="41" spans="1:8" ht="16.5">
      <c r="A41" s="351">
        <v>34</v>
      </c>
      <c r="B41" s="353" t="s">
        <v>157</v>
      </c>
      <c r="C41" s="250">
        <v>22067</v>
      </c>
      <c r="D41" s="251">
        <v>8777450</v>
      </c>
      <c r="E41" s="252">
        <v>398</v>
      </c>
      <c r="H41" s="253">
        <v>1839816941</v>
      </c>
    </row>
    <row r="42" spans="1:8" ht="16.5">
      <c r="A42" s="351">
        <v>35</v>
      </c>
      <c r="B42" s="353" t="s">
        <v>319</v>
      </c>
      <c r="C42" s="250">
        <v>6589</v>
      </c>
      <c r="D42" s="251">
        <v>2528586</v>
      </c>
      <c r="E42" s="252">
        <v>384</v>
      </c>
      <c r="H42" s="253">
        <v>953122801</v>
      </c>
    </row>
    <row r="43" spans="1:8" ht="16.5">
      <c r="A43" s="351">
        <v>36</v>
      </c>
      <c r="B43" s="353" t="s">
        <v>160</v>
      </c>
      <c r="C43" s="250">
        <v>4235</v>
      </c>
      <c r="D43" s="251">
        <v>1609882</v>
      </c>
      <c r="E43" s="252">
        <v>380</v>
      </c>
      <c r="H43" s="253">
        <v>172723567</v>
      </c>
    </row>
    <row r="44" spans="1:8" ht="16.5">
      <c r="A44" s="351">
        <v>37</v>
      </c>
      <c r="B44" s="353" t="s">
        <v>162</v>
      </c>
      <c r="C44" s="250">
        <v>17134</v>
      </c>
      <c r="D44" s="251">
        <v>6510887</v>
      </c>
      <c r="E44" s="252">
        <v>380</v>
      </c>
      <c r="H44" s="253">
        <v>1714550889</v>
      </c>
    </row>
    <row r="45" spans="1:8" ht="16.5">
      <c r="A45" s="351">
        <v>38</v>
      </c>
      <c r="B45" s="353" t="s">
        <v>320</v>
      </c>
      <c r="C45" s="250">
        <v>8958</v>
      </c>
      <c r="D45" s="251">
        <v>3228070</v>
      </c>
      <c r="E45" s="252">
        <v>360</v>
      </c>
      <c r="H45" s="253">
        <v>6739159003</v>
      </c>
    </row>
    <row r="46" spans="1:8" ht="16.5">
      <c r="A46" s="351">
        <v>39</v>
      </c>
      <c r="B46" s="353" t="s">
        <v>165</v>
      </c>
      <c r="C46" s="250">
        <v>11319</v>
      </c>
      <c r="D46" s="251">
        <v>4281691</v>
      </c>
      <c r="E46" s="252">
        <v>378</v>
      </c>
      <c r="H46" s="253">
        <v>1187466395</v>
      </c>
    </row>
    <row r="47" spans="1:8" ht="16.5">
      <c r="A47" s="351">
        <v>40</v>
      </c>
      <c r="B47" s="353" t="s">
        <v>321</v>
      </c>
      <c r="C47" s="250">
        <v>9631</v>
      </c>
      <c r="D47" s="251">
        <v>3779218</v>
      </c>
      <c r="E47" s="252">
        <v>392</v>
      </c>
      <c r="H47" s="253">
        <v>601304494</v>
      </c>
    </row>
    <row r="48" spans="1:8" ht="16.5">
      <c r="A48" s="351">
        <v>41</v>
      </c>
      <c r="B48" s="353" t="s">
        <v>322</v>
      </c>
      <c r="C48" s="250">
        <v>106</v>
      </c>
      <c r="D48" s="251">
        <v>33406</v>
      </c>
      <c r="E48" s="252">
        <v>315</v>
      </c>
      <c r="H48" s="253">
        <v>10301160</v>
      </c>
    </row>
    <row r="49" spans="1:8" ht="16.5">
      <c r="A49" s="351">
        <v>42</v>
      </c>
      <c r="B49" s="353" t="s">
        <v>296</v>
      </c>
      <c r="C49" s="250">
        <v>197</v>
      </c>
      <c r="D49" s="251">
        <v>60987</v>
      </c>
      <c r="E49" s="252">
        <v>310</v>
      </c>
      <c r="H49" s="253">
        <v>10564779</v>
      </c>
    </row>
    <row r="50" spans="1:8" ht="16.5">
      <c r="A50" s="351">
        <v>43</v>
      </c>
      <c r="B50" s="353" t="s">
        <v>297</v>
      </c>
      <c r="C50" s="250">
        <v>200</v>
      </c>
      <c r="D50" s="251">
        <v>64542</v>
      </c>
      <c r="E50" s="252">
        <v>323</v>
      </c>
      <c r="H50" s="253">
        <v>6837801</v>
      </c>
    </row>
    <row r="51" spans="1:8" ht="16.5">
      <c r="A51" s="351">
        <v>44</v>
      </c>
      <c r="B51" s="353" t="s">
        <v>298</v>
      </c>
      <c r="C51" s="250">
        <v>126</v>
      </c>
      <c r="D51" s="251">
        <v>42076</v>
      </c>
      <c r="E51" s="252">
        <v>334</v>
      </c>
      <c r="H51" s="253">
        <v>4535625</v>
      </c>
    </row>
    <row r="52" spans="1:8" ht="16.5">
      <c r="A52" s="351">
        <v>45</v>
      </c>
      <c r="B52" s="353" t="s">
        <v>299</v>
      </c>
      <c r="C52" s="250">
        <v>157</v>
      </c>
      <c r="D52" s="251">
        <v>50540</v>
      </c>
      <c r="E52" s="252">
        <v>322</v>
      </c>
      <c r="H52" s="253">
        <v>3334710</v>
      </c>
    </row>
    <row r="53" spans="1:8" ht="16.5">
      <c r="A53" s="351">
        <v>46</v>
      </c>
      <c r="B53" s="353" t="s">
        <v>300</v>
      </c>
      <c r="C53" s="250">
        <v>156</v>
      </c>
      <c r="D53" s="251">
        <v>49909</v>
      </c>
      <c r="E53" s="252">
        <v>320</v>
      </c>
      <c r="H53" s="253">
        <v>5363256</v>
      </c>
    </row>
    <row r="54" spans="1:8" ht="17.25" thickBot="1">
      <c r="A54" s="354">
        <v>47</v>
      </c>
      <c r="B54" s="355" t="s">
        <v>174</v>
      </c>
      <c r="C54" s="255">
        <v>3377</v>
      </c>
      <c r="D54" s="256">
        <v>1121870</v>
      </c>
      <c r="E54" s="257">
        <v>332</v>
      </c>
      <c r="H54" s="258">
        <v>114450441</v>
      </c>
    </row>
    <row r="55" spans="1:8" ht="17.25" thickBot="1">
      <c r="A55" s="518" t="s">
        <v>175</v>
      </c>
      <c r="B55" s="519"/>
      <c r="C55" s="259">
        <v>942</v>
      </c>
      <c r="D55" s="260">
        <v>301460</v>
      </c>
      <c r="E55" s="261">
        <v>320.02123142250531</v>
      </c>
      <c r="H55" s="262">
        <v>40937331</v>
      </c>
    </row>
    <row r="56" spans="1:8" ht="17.25" thickBot="1">
      <c r="A56" s="520" t="s">
        <v>323</v>
      </c>
      <c r="B56" s="521"/>
      <c r="C56" s="263">
        <v>415944</v>
      </c>
      <c r="D56" s="264">
        <v>158713555</v>
      </c>
      <c r="E56" s="265">
        <v>381.57433452580153</v>
      </c>
      <c r="H56" s="266">
        <v>66120852760</v>
      </c>
    </row>
    <row r="57" spans="1:8">
      <c r="A57" s="267"/>
    </row>
    <row r="58" spans="1:8">
      <c r="A58" s="515" t="s">
        <v>357</v>
      </c>
      <c r="B58" s="515"/>
      <c r="C58" s="515"/>
      <c r="D58" s="515"/>
      <c r="E58" s="515"/>
    </row>
  </sheetData>
  <mergeCells count="5">
    <mergeCell ref="A58:E58"/>
    <mergeCell ref="A6:F6"/>
    <mergeCell ref="A55:B55"/>
    <mergeCell ref="A56:B56"/>
    <mergeCell ref="A5:E5"/>
  </mergeCells>
  <printOptions horizontalCentered="1" verticalCentered="1"/>
  <pageMargins left="0.66" right="0.23" top="0.27" bottom="0.21" header="0.25" footer="0.21"/>
  <pageSetup paperSize="9" scale="82" orientation="portrait" r:id="rId1"/>
  <headerFooter alignWithMargins="0">
    <oddHeader xml:space="preserve">&amp;C&amp;"Times New Roman,Regular"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workbookViewId="0">
      <selection activeCell="H18" sqref="H18"/>
    </sheetView>
  </sheetViews>
  <sheetFormatPr defaultRowHeight="9.75"/>
  <cols>
    <col min="1" max="1" width="13.5703125" style="206" customWidth="1"/>
    <col min="2" max="2" width="11.42578125" style="206" customWidth="1"/>
    <col min="3" max="3" width="13.140625" style="206" bestFit="1" customWidth="1"/>
    <col min="4" max="5" width="13" style="206" customWidth="1"/>
    <col min="6" max="6" width="11.5703125" style="206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0.140625" style="206" customWidth="1"/>
    <col min="12" max="16384" width="9.140625" style="206"/>
  </cols>
  <sheetData>
    <row r="1" spans="1:12" s="356" customFormat="1" ht="18">
      <c r="A1" s="363" t="s">
        <v>106</v>
      </c>
      <c r="I1" s="363"/>
      <c r="J1" s="363"/>
      <c r="K1" s="363"/>
    </row>
    <row r="2" spans="1:12" s="356" customFormat="1" ht="12.75" hidden="1" customHeight="1">
      <c r="A2" s="363"/>
    </row>
    <row r="3" spans="1:12" s="356" customFormat="1" ht="18">
      <c r="A3" s="363" t="s">
        <v>271</v>
      </c>
      <c r="F3" s="364"/>
      <c r="G3" s="365"/>
      <c r="H3" s="365"/>
    </row>
    <row r="4" spans="1:12" s="356" customFormat="1" ht="31.5" customHeight="1">
      <c r="A4" s="363"/>
      <c r="F4" s="364"/>
      <c r="G4" s="365"/>
      <c r="H4" s="365"/>
    </row>
    <row r="5" spans="1:12" s="356" customFormat="1" ht="26.25" customHeight="1">
      <c r="A5" s="527" t="s">
        <v>327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</row>
    <row r="6" spans="1:12" s="356" customFormat="1" ht="28.5" customHeight="1">
      <c r="A6" s="528" t="s">
        <v>265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</row>
    <row r="7" spans="1:12" s="356" customFormat="1" ht="18">
      <c r="A7" s="530" t="s">
        <v>392</v>
      </c>
      <c r="B7" s="530"/>
      <c r="C7" s="530"/>
      <c r="D7" s="530"/>
      <c r="E7" s="530"/>
      <c r="F7" s="530"/>
      <c r="G7" s="530"/>
      <c r="H7" s="530"/>
      <c r="I7" s="530"/>
      <c r="J7" s="530"/>
      <c r="K7" s="530"/>
    </row>
    <row r="8" spans="1:12" s="357" customFormat="1" ht="15.75">
      <c r="F8" s="358"/>
      <c r="G8" s="358"/>
    </row>
    <row r="9" spans="1:12" ht="10.5" thickBot="1"/>
    <row r="10" spans="1:12" s="209" customFormat="1" ht="26.25" customHeight="1">
      <c r="A10" s="523" t="s">
        <v>98</v>
      </c>
      <c r="B10" s="523" t="s">
        <v>324</v>
      </c>
      <c r="C10" s="523" t="s">
        <v>252</v>
      </c>
      <c r="D10" s="523" t="s">
        <v>361</v>
      </c>
      <c r="E10" s="523" t="s">
        <v>362</v>
      </c>
      <c r="F10" s="523" t="s">
        <v>363</v>
      </c>
      <c r="G10" s="523" t="s">
        <v>99</v>
      </c>
      <c r="H10" s="523"/>
      <c r="I10" s="523"/>
      <c r="J10" s="523" t="s">
        <v>260</v>
      </c>
      <c r="K10" s="523" t="s">
        <v>100</v>
      </c>
    </row>
    <row r="11" spans="1:12" s="210" customFormat="1">
      <c r="A11" s="524"/>
      <c r="B11" s="524"/>
      <c r="C11" s="524"/>
      <c r="D11" s="524"/>
      <c r="E11" s="524"/>
      <c r="F11" s="524"/>
      <c r="G11" s="524"/>
      <c r="H11" s="524"/>
      <c r="I11" s="524"/>
      <c r="J11" s="524"/>
      <c r="K11" s="524"/>
    </row>
    <row r="12" spans="1:12" ht="17.25" customHeight="1" thickBot="1">
      <c r="A12" s="524"/>
      <c r="B12" s="524"/>
      <c r="C12" s="524"/>
      <c r="D12" s="524"/>
      <c r="E12" s="524"/>
      <c r="F12" s="524"/>
      <c r="G12" s="524"/>
      <c r="H12" s="524"/>
      <c r="I12" s="524"/>
      <c r="J12" s="524"/>
      <c r="K12" s="524"/>
    </row>
    <row r="13" spans="1:12" ht="35.1" customHeight="1">
      <c r="A13" s="359" t="s">
        <v>233</v>
      </c>
      <c r="B13" s="218">
        <v>56180</v>
      </c>
      <c r="C13" s="218">
        <v>3441</v>
      </c>
      <c r="D13" s="218">
        <v>16</v>
      </c>
      <c r="E13" s="218">
        <v>94</v>
      </c>
      <c r="F13" s="218">
        <v>43828</v>
      </c>
      <c r="G13" s="218">
        <v>11159</v>
      </c>
      <c r="H13" s="218">
        <v>18171</v>
      </c>
      <c r="I13" s="218">
        <v>14498</v>
      </c>
      <c r="J13" s="218">
        <v>8796</v>
      </c>
      <c r="K13" s="218">
        <v>5</v>
      </c>
      <c r="L13" s="211"/>
    </row>
    <row r="14" spans="1:12" ht="35.1" customHeight="1">
      <c r="A14" s="360" t="s">
        <v>234</v>
      </c>
      <c r="B14" s="219">
        <v>61002</v>
      </c>
      <c r="C14" s="219">
        <v>16258</v>
      </c>
      <c r="D14" s="219">
        <v>28</v>
      </c>
      <c r="E14" s="219">
        <v>186</v>
      </c>
      <c r="F14" s="219">
        <v>17648</v>
      </c>
      <c r="G14" s="219">
        <v>1229</v>
      </c>
      <c r="H14" s="219">
        <v>5823</v>
      </c>
      <c r="I14" s="219">
        <v>10596</v>
      </c>
      <c r="J14" s="219">
        <v>26874</v>
      </c>
      <c r="K14" s="219">
        <v>8</v>
      </c>
      <c r="L14" s="211"/>
    </row>
    <row r="15" spans="1:12" ht="35.1" customHeight="1">
      <c r="A15" s="360" t="s">
        <v>235</v>
      </c>
      <c r="B15" s="219">
        <v>176481</v>
      </c>
      <c r="C15" s="219">
        <v>83996</v>
      </c>
      <c r="D15" s="219">
        <v>41</v>
      </c>
      <c r="E15" s="219">
        <v>1153</v>
      </c>
      <c r="F15" s="219">
        <v>24018</v>
      </c>
      <c r="G15" s="219">
        <v>1195</v>
      </c>
      <c r="H15" s="219">
        <v>6881</v>
      </c>
      <c r="I15" s="219">
        <v>15942</v>
      </c>
      <c r="J15" s="219">
        <v>66847</v>
      </c>
      <c r="K15" s="219">
        <v>426</v>
      </c>
      <c r="L15" s="211"/>
    </row>
    <row r="16" spans="1:12" ht="35.1" customHeight="1">
      <c r="A16" s="360" t="s">
        <v>236</v>
      </c>
      <c r="B16" s="219">
        <v>297740</v>
      </c>
      <c r="C16" s="219">
        <v>131045</v>
      </c>
      <c r="D16" s="219">
        <v>97</v>
      </c>
      <c r="E16" s="219">
        <v>9670</v>
      </c>
      <c r="F16" s="219">
        <v>47120</v>
      </c>
      <c r="G16" s="219">
        <v>1499</v>
      </c>
      <c r="H16" s="219">
        <v>13238</v>
      </c>
      <c r="I16" s="219">
        <v>32383</v>
      </c>
      <c r="J16" s="219">
        <v>109798</v>
      </c>
      <c r="K16" s="219">
        <v>10</v>
      </c>
      <c r="L16" s="211"/>
    </row>
    <row r="17" spans="1:12" ht="35.1" customHeight="1">
      <c r="A17" s="360" t="s">
        <v>237</v>
      </c>
      <c r="B17" s="219">
        <v>379028</v>
      </c>
      <c r="C17" s="219">
        <v>168952</v>
      </c>
      <c r="D17" s="219">
        <v>113</v>
      </c>
      <c r="E17" s="219">
        <v>17372</v>
      </c>
      <c r="F17" s="219">
        <v>94500</v>
      </c>
      <c r="G17" s="219">
        <v>4619</v>
      </c>
      <c r="H17" s="219">
        <v>46116</v>
      </c>
      <c r="I17" s="219">
        <v>43765</v>
      </c>
      <c r="J17" s="219">
        <v>98087</v>
      </c>
      <c r="K17" s="219">
        <v>4</v>
      </c>
      <c r="L17" s="211"/>
    </row>
    <row r="18" spans="1:12" ht="35.1" customHeight="1">
      <c r="A18" s="360" t="s">
        <v>238</v>
      </c>
      <c r="B18" s="219">
        <v>419120</v>
      </c>
      <c r="C18" s="219">
        <v>207468</v>
      </c>
      <c r="D18" s="219">
        <v>81</v>
      </c>
      <c r="E18" s="219">
        <v>14307</v>
      </c>
      <c r="F18" s="219">
        <v>119006</v>
      </c>
      <c r="G18" s="219">
        <v>9348</v>
      </c>
      <c r="H18" s="219">
        <v>55282</v>
      </c>
      <c r="I18" s="219">
        <v>54376</v>
      </c>
      <c r="J18" s="219">
        <v>78257</v>
      </c>
      <c r="K18" s="219">
        <v>1</v>
      </c>
      <c r="L18" s="211"/>
    </row>
    <row r="19" spans="1:12" ht="35.1" customHeight="1">
      <c r="A19" s="360" t="s">
        <v>239</v>
      </c>
      <c r="B19" s="219">
        <v>394569</v>
      </c>
      <c r="C19" s="219">
        <v>229125</v>
      </c>
      <c r="D19" s="219">
        <v>250</v>
      </c>
      <c r="E19" s="219">
        <v>10205</v>
      </c>
      <c r="F19" s="219">
        <v>104330</v>
      </c>
      <c r="G19" s="219">
        <v>7598</v>
      </c>
      <c r="H19" s="219">
        <v>46262</v>
      </c>
      <c r="I19" s="219">
        <v>50470</v>
      </c>
      <c r="J19" s="219">
        <v>50659</v>
      </c>
      <c r="K19" s="219">
        <v>0</v>
      </c>
      <c r="L19" s="211"/>
    </row>
    <row r="20" spans="1:12" ht="35.1" customHeight="1">
      <c r="A20" s="360" t="s">
        <v>240</v>
      </c>
      <c r="B20" s="219">
        <v>658541</v>
      </c>
      <c r="C20" s="219">
        <v>503511</v>
      </c>
      <c r="D20" s="219">
        <v>3339</v>
      </c>
      <c r="E20" s="219">
        <v>10175</v>
      </c>
      <c r="F20" s="219">
        <v>100865</v>
      </c>
      <c r="G20" s="219">
        <v>6009</v>
      </c>
      <c r="H20" s="219">
        <v>44474</v>
      </c>
      <c r="I20" s="219">
        <v>50382</v>
      </c>
      <c r="J20" s="219">
        <v>40650</v>
      </c>
      <c r="K20" s="219">
        <v>1</v>
      </c>
      <c r="L20" s="211"/>
    </row>
    <row r="21" spans="1:12" ht="35.1" customHeight="1">
      <c r="A21" s="360" t="s">
        <v>241</v>
      </c>
      <c r="B21" s="219">
        <v>212603</v>
      </c>
      <c r="C21" s="219">
        <v>184187</v>
      </c>
      <c r="D21" s="219">
        <v>2412</v>
      </c>
      <c r="E21" s="219">
        <v>2026</v>
      </c>
      <c r="F21" s="219">
        <v>17141</v>
      </c>
      <c r="G21" s="219">
        <v>972</v>
      </c>
      <c r="H21" s="219">
        <v>7346</v>
      </c>
      <c r="I21" s="219">
        <v>8823</v>
      </c>
      <c r="J21" s="219">
        <v>6837</v>
      </c>
      <c r="K21" s="219">
        <v>0</v>
      </c>
      <c r="L21" s="211"/>
    </row>
    <row r="22" spans="1:12" ht="35.1" customHeight="1">
      <c r="A22" s="360" t="s">
        <v>242</v>
      </c>
      <c r="B22" s="219">
        <v>245530</v>
      </c>
      <c r="C22" s="219">
        <v>219547</v>
      </c>
      <c r="D22" s="219">
        <v>3097</v>
      </c>
      <c r="E22" s="219">
        <v>1831</v>
      </c>
      <c r="F22" s="219">
        <v>14904</v>
      </c>
      <c r="G22" s="219">
        <v>823</v>
      </c>
      <c r="H22" s="219">
        <v>6364</v>
      </c>
      <c r="I22" s="219">
        <v>7717</v>
      </c>
      <c r="J22" s="219">
        <v>6151</v>
      </c>
      <c r="K22" s="219">
        <v>0</v>
      </c>
      <c r="L22" s="211"/>
    </row>
    <row r="23" spans="1:12" ht="35.1" customHeight="1">
      <c r="A23" s="360" t="s">
        <v>243</v>
      </c>
      <c r="B23" s="219">
        <v>165530</v>
      </c>
      <c r="C23" s="219">
        <v>151323</v>
      </c>
      <c r="D23" s="219">
        <v>2058</v>
      </c>
      <c r="E23" s="219">
        <v>951</v>
      </c>
      <c r="F23" s="219">
        <v>7762</v>
      </c>
      <c r="G23" s="219">
        <v>420</v>
      </c>
      <c r="H23" s="219">
        <v>3241</v>
      </c>
      <c r="I23" s="219">
        <v>4101</v>
      </c>
      <c r="J23" s="219">
        <v>3436</v>
      </c>
      <c r="K23" s="219">
        <v>0</v>
      </c>
      <c r="L23" s="211"/>
    </row>
    <row r="24" spans="1:12" ht="35.1" customHeight="1">
      <c r="A24" s="360" t="s">
        <v>244</v>
      </c>
      <c r="B24" s="219">
        <v>437350</v>
      </c>
      <c r="C24" s="219">
        <v>409670</v>
      </c>
      <c r="D24" s="219">
        <v>4841</v>
      </c>
      <c r="E24" s="219">
        <v>2104</v>
      </c>
      <c r="F24" s="219">
        <v>14359</v>
      </c>
      <c r="G24" s="219">
        <v>811</v>
      </c>
      <c r="H24" s="219">
        <v>6030</v>
      </c>
      <c r="I24" s="219">
        <v>7518</v>
      </c>
      <c r="J24" s="219">
        <v>6376</v>
      </c>
      <c r="K24" s="219">
        <v>0</v>
      </c>
      <c r="L24" s="211"/>
    </row>
    <row r="25" spans="1:12" ht="35.1" customHeight="1">
      <c r="A25" s="360" t="s">
        <v>245</v>
      </c>
      <c r="B25" s="219">
        <v>124491</v>
      </c>
      <c r="C25" s="219">
        <v>118749</v>
      </c>
      <c r="D25" s="219">
        <v>1099</v>
      </c>
      <c r="E25" s="219">
        <v>447</v>
      </c>
      <c r="F25" s="219">
        <v>2819</v>
      </c>
      <c r="G25" s="219">
        <v>173</v>
      </c>
      <c r="H25" s="219">
        <v>1177</v>
      </c>
      <c r="I25" s="219">
        <v>1469</v>
      </c>
      <c r="J25" s="219">
        <v>1377</v>
      </c>
      <c r="K25" s="219">
        <v>0</v>
      </c>
      <c r="L25" s="211"/>
    </row>
    <row r="26" spans="1:12" ht="35.1" customHeight="1">
      <c r="A26" s="360" t="s">
        <v>246</v>
      </c>
      <c r="B26" s="219">
        <v>471830</v>
      </c>
      <c r="C26" s="219">
        <v>456346</v>
      </c>
      <c r="D26" s="219">
        <v>3028</v>
      </c>
      <c r="E26" s="219">
        <v>1387</v>
      </c>
      <c r="F26" s="219">
        <v>7391</v>
      </c>
      <c r="G26" s="219">
        <v>433</v>
      </c>
      <c r="H26" s="219">
        <v>3111</v>
      </c>
      <c r="I26" s="219">
        <v>3847</v>
      </c>
      <c r="J26" s="219">
        <v>3678</v>
      </c>
      <c r="K26" s="219">
        <v>0</v>
      </c>
      <c r="L26" s="211"/>
    </row>
    <row r="27" spans="1:12" ht="35.1" customHeight="1">
      <c r="A27" s="360" t="s">
        <v>247</v>
      </c>
      <c r="B27" s="219">
        <v>398845</v>
      </c>
      <c r="C27" s="219">
        <v>390238</v>
      </c>
      <c r="D27" s="219">
        <v>1555</v>
      </c>
      <c r="E27" s="219">
        <v>1129</v>
      </c>
      <c r="F27" s="219">
        <v>4037</v>
      </c>
      <c r="G27" s="219">
        <v>270</v>
      </c>
      <c r="H27" s="219">
        <v>1702</v>
      </c>
      <c r="I27" s="219">
        <v>2065</v>
      </c>
      <c r="J27" s="219">
        <v>1886</v>
      </c>
      <c r="K27" s="219">
        <v>0</v>
      </c>
      <c r="L27" s="211"/>
    </row>
    <row r="28" spans="1:12" ht="35.1" customHeight="1">
      <c r="A28" s="360" t="s">
        <v>248</v>
      </c>
      <c r="B28" s="219">
        <v>152213</v>
      </c>
      <c r="C28" s="219">
        <v>149598</v>
      </c>
      <c r="D28" s="219">
        <v>431</v>
      </c>
      <c r="E28" s="219">
        <v>507</v>
      </c>
      <c r="F28" s="219">
        <v>1200</v>
      </c>
      <c r="G28" s="219">
        <v>73</v>
      </c>
      <c r="H28" s="219">
        <v>488</v>
      </c>
      <c r="I28" s="219">
        <v>639</v>
      </c>
      <c r="J28" s="219">
        <v>477</v>
      </c>
      <c r="K28" s="219">
        <v>0</v>
      </c>
      <c r="L28" s="211"/>
    </row>
    <row r="29" spans="1:12" ht="35.1" customHeight="1">
      <c r="A29" s="360" t="s">
        <v>249</v>
      </c>
      <c r="B29" s="219">
        <v>20147</v>
      </c>
      <c r="C29" s="219">
        <v>19877</v>
      </c>
      <c r="D29" s="219">
        <v>29</v>
      </c>
      <c r="E29" s="219">
        <v>68</v>
      </c>
      <c r="F29" s="219">
        <v>137</v>
      </c>
      <c r="G29" s="219">
        <v>6</v>
      </c>
      <c r="H29" s="219">
        <v>58</v>
      </c>
      <c r="I29" s="219">
        <v>73</v>
      </c>
      <c r="J29" s="219">
        <v>36</v>
      </c>
      <c r="K29" s="219">
        <v>0</v>
      </c>
      <c r="L29" s="211"/>
    </row>
    <row r="30" spans="1:12" ht="35.1" customHeight="1">
      <c r="A30" s="360" t="s">
        <v>250</v>
      </c>
      <c r="B30" s="219">
        <v>4132</v>
      </c>
      <c r="C30" s="219">
        <v>4080</v>
      </c>
      <c r="D30" s="219">
        <v>6</v>
      </c>
      <c r="E30" s="219">
        <v>16</v>
      </c>
      <c r="F30" s="219">
        <v>27</v>
      </c>
      <c r="G30" s="219">
        <v>2</v>
      </c>
      <c r="H30" s="219">
        <v>14</v>
      </c>
      <c r="I30" s="219">
        <v>11</v>
      </c>
      <c r="J30" s="219">
        <v>3</v>
      </c>
      <c r="K30" s="219">
        <v>0</v>
      </c>
      <c r="L30" s="211"/>
    </row>
    <row r="31" spans="1:12" ht="35.1" customHeight="1" thickBot="1">
      <c r="A31" s="360" t="s">
        <v>101</v>
      </c>
      <c r="B31" s="219">
        <v>1755</v>
      </c>
      <c r="C31" s="219">
        <v>1715</v>
      </c>
      <c r="D31" s="219">
        <v>4</v>
      </c>
      <c r="E31" s="219">
        <v>10</v>
      </c>
      <c r="F31" s="219">
        <v>21</v>
      </c>
      <c r="G31" s="219">
        <v>1</v>
      </c>
      <c r="H31" s="219">
        <v>7</v>
      </c>
      <c r="I31" s="219">
        <v>13</v>
      </c>
      <c r="J31" s="219">
        <v>5</v>
      </c>
      <c r="K31" s="219">
        <v>0</v>
      </c>
      <c r="L31" s="211"/>
    </row>
    <row r="32" spans="1:12" ht="35.1" hidden="1" customHeight="1" thickBot="1">
      <c r="A32" s="361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11"/>
    </row>
    <row r="33" spans="1:11" ht="35.1" customHeight="1" thickBot="1">
      <c r="A33" s="362" t="s">
        <v>102</v>
      </c>
      <c r="B33" s="221">
        <v>4677087</v>
      </c>
      <c r="C33" s="221">
        <v>3449126</v>
      </c>
      <c r="D33" s="221">
        <v>22525</v>
      </c>
      <c r="E33" s="221">
        <v>73638</v>
      </c>
      <c r="F33" s="221">
        <v>621113</v>
      </c>
      <c r="G33" s="221">
        <v>46640</v>
      </c>
      <c r="H33" s="221">
        <v>265785</v>
      </c>
      <c r="I33" s="221">
        <v>308688</v>
      </c>
      <c r="J33" s="221">
        <v>510230</v>
      </c>
      <c r="K33" s="221">
        <v>455</v>
      </c>
    </row>
    <row r="34" spans="1:11" ht="12.95" customHeight="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ht="61.5" customHeight="1">
      <c r="A35" s="525" t="s">
        <v>326</v>
      </c>
      <c r="B35" s="526"/>
      <c r="C35" s="526"/>
      <c r="D35" s="526"/>
      <c r="E35" s="526"/>
      <c r="F35" s="526"/>
      <c r="G35" s="526"/>
      <c r="H35" s="526"/>
      <c r="I35" s="526"/>
      <c r="J35" s="526"/>
      <c r="K35" s="526"/>
    </row>
    <row r="36" spans="1:11"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11"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11">
      <c r="B38" s="211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1:11"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11"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honeticPr fontId="0" type="noConversion"/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</sheetPr>
  <dimension ref="A1:H39"/>
  <sheetViews>
    <sheetView workbookViewId="0">
      <selection activeCell="J13" sqref="J13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356" customFormat="1" ht="18">
      <c r="A1" s="363" t="s">
        <v>106</v>
      </c>
      <c r="G1" s="363"/>
    </row>
    <row r="2" spans="1:8" s="356" customFormat="1" ht="12.75" hidden="1" customHeight="1">
      <c r="A2" s="363"/>
    </row>
    <row r="3" spans="1:8" s="356" customFormat="1" ht="18">
      <c r="A3" s="363" t="s">
        <v>271</v>
      </c>
      <c r="D3" s="364"/>
      <c r="E3" s="365"/>
      <c r="F3" s="365"/>
    </row>
    <row r="4" spans="1:8" s="356" customFormat="1" ht="27" customHeight="1">
      <c r="A4" s="363"/>
      <c r="D4" s="364"/>
      <c r="E4" s="365"/>
      <c r="F4" s="365"/>
    </row>
    <row r="5" spans="1:8" s="356" customFormat="1" ht="32.25" customHeight="1">
      <c r="A5" s="527" t="s">
        <v>398</v>
      </c>
      <c r="B5" s="527"/>
      <c r="C5" s="527"/>
      <c r="D5" s="527"/>
      <c r="E5" s="527"/>
      <c r="F5" s="527"/>
      <c r="G5" s="527"/>
    </row>
    <row r="6" spans="1:8" s="356" customFormat="1" ht="37.5" customHeight="1">
      <c r="A6" s="528" t="s">
        <v>397</v>
      </c>
      <c r="B6" s="529"/>
      <c r="C6" s="529"/>
      <c r="D6" s="529"/>
      <c r="E6" s="529"/>
      <c r="F6" s="529"/>
      <c r="G6" s="529"/>
    </row>
    <row r="7" spans="1:8" s="356" customFormat="1" ht="18">
      <c r="A7" s="530" t="s">
        <v>392</v>
      </c>
      <c r="B7" s="530"/>
      <c r="C7" s="530"/>
      <c r="D7" s="530"/>
      <c r="E7" s="530"/>
      <c r="F7" s="530"/>
      <c r="G7" s="530"/>
    </row>
    <row r="8" spans="1:8" s="356" customFormat="1" ht="18.75" thickBot="1">
      <c r="D8" s="367"/>
      <c r="E8" s="367"/>
    </row>
    <row r="9" spans="1:8" ht="21" customHeight="1">
      <c r="A9" s="538" t="s">
        <v>98</v>
      </c>
      <c r="B9" s="541" t="s">
        <v>325</v>
      </c>
      <c r="C9" s="544" t="s">
        <v>252</v>
      </c>
      <c r="D9" s="541" t="s">
        <v>363</v>
      </c>
      <c r="E9" s="547" t="s">
        <v>364</v>
      </c>
      <c r="F9" s="548"/>
      <c r="G9" s="531" t="s">
        <v>260</v>
      </c>
    </row>
    <row r="10" spans="1:8" s="209" customFormat="1" ht="19.5" customHeight="1">
      <c r="A10" s="539"/>
      <c r="B10" s="542"/>
      <c r="C10" s="545"/>
      <c r="D10" s="542"/>
      <c r="E10" s="536" t="s">
        <v>104</v>
      </c>
      <c r="F10" s="534" t="s">
        <v>105</v>
      </c>
      <c r="G10" s="532"/>
    </row>
    <row r="11" spans="1:8" s="210" customFormat="1" ht="12.75" customHeight="1" thickBot="1">
      <c r="A11" s="540"/>
      <c r="B11" s="543"/>
      <c r="C11" s="546"/>
      <c r="D11" s="543"/>
      <c r="E11" s="537"/>
      <c r="F11" s="535"/>
      <c r="G11" s="533"/>
    </row>
    <row r="12" spans="1:8" ht="35.1" customHeight="1">
      <c r="A12" s="423" t="s">
        <v>233</v>
      </c>
      <c r="B12" s="424">
        <v>2490</v>
      </c>
      <c r="C12" s="424">
        <v>272</v>
      </c>
      <c r="D12" s="424">
        <v>52</v>
      </c>
      <c r="E12" s="424">
        <v>11</v>
      </c>
      <c r="F12" s="424">
        <v>41</v>
      </c>
      <c r="G12" s="424">
        <v>2166</v>
      </c>
      <c r="H12" s="211"/>
    </row>
    <row r="13" spans="1:8" ht="35.1" customHeight="1">
      <c r="A13" s="360" t="s">
        <v>234</v>
      </c>
      <c r="B13" s="219">
        <v>39118</v>
      </c>
      <c r="C13" s="219">
        <v>17568</v>
      </c>
      <c r="D13" s="219">
        <v>1752</v>
      </c>
      <c r="E13" s="219">
        <v>329</v>
      </c>
      <c r="F13" s="219">
        <v>1423</v>
      </c>
      <c r="G13" s="219">
        <v>19798</v>
      </c>
      <c r="H13" s="211"/>
    </row>
    <row r="14" spans="1:8" ht="35.1" customHeight="1">
      <c r="A14" s="360" t="s">
        <v>235</v>
      </c>
      <c r="B14" s="219">
        <v>60787</v>
      </c>
      <c r="C14" s="219">
        <v>47574</v>
      </c>
      <c r="D14" s="219">
        <v>453</v>
      </c>
      <c r="E14" s="219">
        <v>31</v>
      </c>
      <c r="F14" s="219">
        <v>422</v>
      </c>
      <c r="G14" s="219">
        <v>12760</v>
      </c>
      <c r="H14" s="211"/>
    </row>
    <row r="15" spans="1:8" ht="35.1" customHeight="1">
      <c r="A15" s="360" t="s">
        <v>236</v>
      </c>
      <c r="B15" s="219">
        <v>98219</v>
      </c>
      <c r="C15" s="219">
        <v>97748</v>
      </c>
      <c r="D15" s="219">
        <v>422</v>
      </c>
      <c r="E15" s="219">
        <v>13</v>
      </c>
      <c r="F15" s="219">
        <v>409</v>
      </c>
      <c r="G15" s="219">
        <v>49</v>
      </c>
      <c r="H15" s="211"/>
    </row>
    <row r="16" spans="1:8" ht="35.1" customHeight="1">
      <c r="A16" s="360" t="s">
        <v>237</v>
      </c>
      <c r="B16" s="219">
        <v>172471</v>
      </c>
      <c r="C16" s="219">
        <v>172238</v>
      </c>
      <c r="D16" s="219">
        <v>217</v>
      </c>
      <c r="E16" s="219">
        <v>15</v>
      </c>
      <c r="F16" s="219">
        <v>202</v>
      </c>
      <c r="G16" s="219">
        <v>16</v>
      </c>
      <c r="H16" s="211"/>
    </row>
    <row r="17" spans="1:8" ht="35.1" customHeight="1">
      <c r="A17" s="360" t="s">
        <v>238</v>
      </c>
      <c r="B17" s="219">
        <v>39017</v>
      </c>
      <c r="C17" s="219">
        <v>39001</v>
      </c>
      <c r="D17" s="219">
        <v>15</v>
      </c>
      <c r="E17" s="219">
        <v>0</v>
      </c>
      <c r="F17" s="219">
        <v>15</v>
      </c>
      <c r="G17" s="219">
        <v>1</v>
      </c>
      <c r="H17" s="211"/>
    </row>
    <row r="18" spans="1:8" ht="35.1" customHeight="1">
      <c r="A18" s="360" t="s">
        <v>239</v>
      </c>
      <c r="B18" s="219">
        <v>3323</v>
      </c>
      <c r="C18" s="219">
        <v>3322</v>
      </c>
      <c r="D18" s="219">
        <v>1</v>
      </c>
      <c r="E18" s="219">
        <v>0</v>
      </c>
      <c r="F18" s="219">
        <v>1</v>
      </c>
      <c r="G18" s="219">
        <v>0</v>
      </c>
      <c r="H18" s="211"/>
    </row>
    <row r="19" spans="1:8" ht="35.1" customHeight="1">
      <c r="A19" s="360" t="s">
        <v>240</v>
      </c>
      <c r="B19" s="219">
        <v>477</v>
      </c>
      <c r="C19" s="219">
        <v>477</v>
      </c>
      <c r="D19" s="219">
        <v>0</v>
      </c>
      <c r="E19" s="219">
        <v>0</v>
      </c>
      <c r="F19" s="219">
        <v>0</v>
      </c>
      <c r="G19" s="219">
        <v>0</v>
      </c>
      <c r="H19" s="211"/>
    </row>
    <row r="20" spans="1:8" ht="35.1" customHeight="1">
      <c r="A20" s="360" t="s">
        <v>241</v>
      </c>
      <c r="B20" s="219">
        <v>13</v>
      </c>
      <c r="C20" s="219">
        <v>12</v>
      </c>
      <c r="D20" s="219">
        <v>1</v>
      </c>
      <c r="E20" s="219">
        <v>0</v>
      </c>
      <c r="F20" s="219">
        <v>1</v>
      </c>
      <c r="G20" s="219">
        <v>0</v>
      </c>
      <c r="H20" s="211"/>
    </row>
    <row r="21" spans="1:8" ht="35.1" customHeight="1">
      <c r="A21" s="360" t="s">
        <v>242</v>
      </c>
      <c r="B21" s="219">
        <v>14</v>
      </c>
      <c r="C21" s="219">
        <v>14</v>
      </c>
      <c r="D21" s="219">
        <v>0</v>
      </c>
      <c r="E21" s="219">
        <v>0</v>
      </c>
      <c r="F21" s="219">
        <v>0</v>
      </c>
      <c r="G21" s="219">
        <v>0</v>
      </c>
      <c r="H21" s="211"/>
    </row>
    <row r="22" spans="1:8" ht="35.1" customHeight="1">
      <c r="A22" s="360" t="s">
        <v>243</v>
      </c>
      <c r="B22" s="219">
        <v>5</v>
      </c>
      <c r="C22" s="219">
        <v>5</v>
      </c>
      <c r="D22" s="219">
        <v>0</v>
      </c>
      <c r="E22" s="219">
        <v>0</v>
      </c>
      <c r="F22" s="219">
        <v>0</v>
      </c>
      <c r="G22" s="219">
        <v>0</v>
      </c>
      <c r="H22" s="211"/>
    </row>
    <row r="23" spans="1:8" ht="35.1" customHeight="1">
      <c r="A23" s="360" t="s">
        <v>244</v>
      </c>
      <c r="B23" s="219">
        <v>5</v>
      </c>
      <c r="C23" s="219">
        <v>5</v>
      </c>
      <c r="D23" s="219">
        <v>0</v>
      </c>
      <c r="E23" s="219">
        <v>0</v>
      </c>
      <c r="F23" s="219">
        <v>0</v>
      </c>
      <c r="G23" s="219">
        <v>0</v>
      </c>
      <c r="H23" s="211"/>
    </row>
    <row r="24" spans="1:8" ht="35.1" customHeight="1">
      <c r="A24" s="360" t="s">
        <v>245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1"/>
    </row>
    <row r="25" spans="1:8" ht="35.1" customHeight="1">
      <c r="A25" s="360" t="s">
        <v>246</v>
      </c>
      <c r="B25" s="219">
        <v>3</v>
      </c>
      <c r="C25" s="219">
        <v>3</v>
      </c>
      <c r="D25" s="219">
        <v>0</v>
      </c>
      <c r="E25" s="219">
        <v>0</v>
      </c>
      <c r="F25" s="219">
        <v>0</v>
      </c>
      <c r="G25" s="219">
        <v>0</v>
      </c>
      <c r="H25" s="211"/>
    </row>
    <row r="26" spans="1:8" ht="35.1" customHeight="1">
      <c r="A26" s="360" t="s">
        <v>247</v>
      </c>
      <c r="B26" s="219">
        <v>2</v>
      </c>
      <c r="C26" s="219">
        <v>2</v>
      </c>
      <c r="D26" s="219">
        <v>0</v>
      </c>
      <c r="E26" s="219">
        <v>0</v>
      </c>
      <c r="F26" s="219">
        <v>0</v>
      </c>
      <c r="G26" s="219">
        <v>0</v>
      </c>
      <c r="H26" s="211"/>
    </row>
    <row r="27" spans="1:8" ht="35.1" customHeight="1">
      <c r="A27" s="360" t="s">
        <v>248</v>
      </c>
      <c r="B27" s="219">
        <v>0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  <c r="H27" s="211"/>
    </row>
    <row r="28" spans="1:8" ht="35.1" customHeight="1">
      <c r="A28" s="360" t="s">
        <v>249</v>
      </c>
      <c r="B28" s="219">
        <v>0</v>
      </c>
      <c r="C28" s="219">
        <v>0</v>
      </c>
      <c r="D28" s="219">
        <v>0</v>
      </c>
      <c r="E28" s="219">
        <v>0</v>
      </c>
      <c r="F28" s="219">
        <v>0</v>
      </c>
      <c r="G28" s="219">
        <v>0</v>
      </c>
      <c r="H28" s="211"/>
    </row>
    <row r="29" spans="1:8" ht="35.1" customHeight="1">
      <c r="A29" s="360" t="s">
        <v>250</v>
      </c>
      <c r="B29" s="219">
        <v>0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11"/>
    </row>
    <row r="30" spans="1:8" ht="35.1" customHeight="1" thickBot="1">
      <c r="A30" s="360" t="s">
        <v>101</v>
      </c>
      <c r="B30" s="219">
        <v>0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11"/>
    </row>
    <row r="31" spans="1:8" ht="35.1" hidden="1" customHeight="1" thickBot="1">
      <c r="A31" s="361"/>
      <c r="B31" s="220"/>
      <c r="C31" s="220"/>
      <c r="D31" s="220"/>
      <c r="E31" s="220"/>
      <c r="F31" s="220"/>
      <c r="G31" s="220"/>
      <c r="H31" s="211"/>
    </row>
    <row r="32" spans="1:8" ht="35.1" customHeight="1" thickBot="1">
      <c r="A32" s="362" t="s">
        <v>102</v>
      </c>
      <c r="B32" s="221">
        <v>415944</v>
      </c>
      <c r="C32" s="221">
        <v>378241</v>
      </c>
      <c r="D32" s="221">
        <v>2913</v>
      </c>
      <c r="E32" s="221">
        <v>399</v>
      </c>
      <c r="F32" s="221">
        <v>2514</v>
      </c>
      <c r="G32" s="221">
        <v>34790</v>
      </c>
    </row>
    <row r="33" spans="1:7" ht="22.5" customHeight="1">
      <c r="A33" s="212"/>
      <c r="B33" s="213"/>
      <c r="C33" s="213"/>
      <c r="D33" s="213"/>
      <c r="E33" s="213"/>
      <c r="F33" s="213"/>
      <c r="G33" s="213"/>
    </row>
    <row r="34" spans="1:7" s="366" customFormat="1" ht="75" customHeight="1">
      <c r="A34" s="525" t="s">
        <v>326</v>
      </c>
      <c r="B34" s="526"/>
      <c r="C34" s="526"/>
      <c r="D34" s="526"/>
      <c r="E34" s="526"/>
      <c r="F34" s="526"/>
      <c r="G34" s="526"/>
    </row>
    <row r="35" spans="1:7">
      <c r="B35" s="211"/>
      <c r="C35" s="211"/>
      <c r="D35" s="211"/>
      <c r="E35" s="211"/>
      <c r="F35" s="211"/>
      <c r="G35" s="211"/>
    </row>
    <row r="36" spans="1:7">
      <c r="B36" s="211"/>
      <c r="C36" s="211"/>
      <c r="D36" s="211"/>
      <c r="E36" s="211"/>
      <c r="F36" s="211"/>
      <c r="G36" s="211"/>
    </row>
    <row r="37" spans="1:7">
      <c r="B37" s="211"/>
      <c r="C37" s="211"/>
      <c r="D37" s="211"/>
      <c r="E37" s="211"/>
      <c r="F37" s="211"/>
      <c r="G37" s="211"/>
    </row>
    <row r="38" spans="1:7">
      <c r="B38" s="211"/>
      <c r="C38" s="211"/>
      <c r="D38" s="211"/>
      <c r="E38" s="211"/>
      <c r="F38" s="211"/>
      <c r="G38" s="211"/>
    </row>
    <row r="39" spans="1:7">
      <c r="B39" s="211"/>
      <c r="C39" s="211"/>
      <c r="D39" s="211"/>
      <c r="E39" s="211"/>
      <c r="F39" s="211"/>
      <c r="G39" s="211"/>
    </row>
  </sheetData>
  <mergeCells count="12">
    <mergeCell ref="G9:G11"/>
    <mergeCell ref="A34:G34"/>
    <mergeCell ref="F10:F11"/>
    <mergeCell ref="A5:G5"/>
    <mergeCell ref="A6:G6"/>
    <mergeCell ref="A7:G7"/>
    <mergeCell ref="E10:E11"/>
    <mergeCell ref="A9:A11"/>
    <mergeCell ref="B9:B11"/>
    <mergeCell ref="C9:C11"/>
    <mergeCell ref="D9:D11"/>
    <mergeCell ref="E9:F9"/>
  </mergeCells>
  <pageMargins left="1.29" right="0.14000000000000001" top="0.48" bottom="0.52" header="0.28000000000000003" footer="0.5"/>
  <pageSetup scale="72" orientation="portrait" r:id="rId1"/>
  <headerFooter alignWithMargins="0">
    <oddFooter>&amp;R&amp;"MS Sans Serif,Bold"Operator de date cu caracter personal nr. 4104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41"/>
  <sheetViews>
    <sheetView workbookViewId="0">
      <selection activeCell="N17" sqref="N17"/>
    </sheetView>
  </sheetViews>
  <sheetFormatPr defaultRowHeight="9.75"/>
  <cols>
    <col min="1" max="1" width="14.42578125" style="215" customWidth="1"/>
    <col min="2" max="2" width="12" style="206" customWidth="1"/>
    <col min="3" max="3" width="13.140625" style="206" bestFit="1" customWidth="1"/>
    <col min="4" max="5" width="13" style="206" customWidth="1"/>
    <col min="6" max="6" width="13.85546875" style="206" customWidth="1"/>
    <col min="7" max="8" width="11" style="206" bestFit="1" customWidth="1"/>
    <col min="9" max="9" width="10.85546875" style="206" bestFit="1" customWidth="1"/>
    <col min="10" max="10" width="10.42578125" style="206" customWidth="1"/>
    <col min="11" max="11" width="9.7109375" style="206" customWidth="1"/>
    <col min="12" max="16384" width="9.140625" style="206"/>
  </cols>
  <sheetData>
    <row r="1" spans="1:12" s="356" customFormat="1" ht="18">
      <c r="A1" s="363" t="s">
        <v>106</v>
      </c>
      <c r="I1" s="363"/>
      <c r="J1" s="363"/>
      <c r="K1" s="363"/>
    </row>
    <row r="2" spans="1:12" s="356" customFormat="1" ht="12.75" hidden="1" customHeight="1">
      <c r="A2" s="363"/>
    </row>
    <row r="3" spans="1:12" s="356" customFormat="1" ht="18">
      <c r="A3" s="363" t="s">
        <v>271</v>
      </c>
      <c r="F3" s="364"/>
      <c r="G3" s="365"/>
      <c r="H3" s="365"/>
    </row>
    <row r="4" spans="1:12" s="356" customFormat="1" ht="43.5" customHeight="1">
      <c r="A4" s="363"/>
      <c r="F4" s="364"/>
      <c r="G4" s="365"/>
      <c r="H4" s="365"/>
    </row>
    <row r="5" spans="1:12" s="356" customFormat="1" ht="16.5" customHeight="1">
      <c r="A5" s="527" t="s">
        <v>328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</row>
    <row r="6" spans="1:12" s="356" customFormat="1" ht="31.5" customHeight="1">
      <c r="A6" s="528" t="s">
        <v>103</v>
      </c>
      <c r="B6" s="528"/>
      <c r="C6" s="528"/>
      <c r="D6" s="528"/>
      <c r="E6" s="528"/>
      <c r="F6" s="528"/>
      <c r="G6" s="528"/>
      <c r="H6" s="528"/>
      <c r="I6" s="528"/>
      <c r="J6" s="528"/>
      <c r="K6" s="528"/>
    </row>
    <row r="7" spans="1:12" s="356" customFormat="1" ht="18.75" customHeight="1">
      <c r="A7" s="530" t="s">
        <v>393</v>
      </c>
      <c r="B7" s="530"/>
      <c r="C7" s="530"/>
      <c r="D7" s="530"/>
      <c r="E7" s="530"/>
      <c r="F7" s="530"/>
      <c r="G7" s="530"/>
      <c r="H7" s="530"/>
      <c r="I7" s="530"/>
      <c r="J7" s="530"/>
      <c r="K7" s="530"/>
    </row>
    <row r="8" spans="1:12" ht="16.5">
      <c r="C8" s="207"/>
      <c r="D8" s="207"/>
      <c r="E8" s="207"/>
      <c r="F8" s="208"/>
      <c r="G8" s="208"/>
      <c r="H8" s="207"/>
      <c r="I8" s="207"/>
    </row>
    <row r="9" spans="1:12" ht="10.5" thickBot="1"/>
    <row r="10" spans="1:12" s="209" customFormat="1" ht="26.25" customHeight="1">
      <c r="A10" s="549" t="s">
        <v>98</v>
      </c>
      <c r="B10" s="549" t="s">
        <v>325</v>
      </c>
      <c r="C10" s="549" t="s">
        <v>252</v>
      </c>
      <c r="D10" s="549" t="s">
        <v>361</v>
      </c>
      <c r="E10" s="549" t="s">
        <v>362</v>
      </c>
      <c r="F10" s="549" t="s">
        <v>363</v>
      </c>
      <c r="G10" s="549" t="s">
        <v>99</v>
      </c>
      <c r="H10" s="549"/>
      <c r="I10" s="549"/>
      <c r="J10" s="549" t="s">
        <v>260</v>
      </c>
      <c r="K10" s="549" t="s">
        <v>100</v>
      </c>
    </row>
    <row r="11" spans="1:12" s="210" customFormat="1" ht="9.75" customHeight="1">
      <c r="A11" s="550"/>
      <c r="B11" s="550"/>
      <c r="C11" s="550"/>
      <c r="D11" s="550"/>
      <c r="E11" s="550"/>
      <c r="F11" s="550"/>
      <c r="G11" s="550"/>
      <c r="H11" s="550"/>
      <c r="I11" s="550"/>
      <c r="J11" s="550"/>
      <c r="K11" s="550"/>
    </row>
    <row r="12" spans="1:12" ht="30" customHeight="1" thickBot="1">
      <c r="A12" s="550"/>
      <c r="B12" s="550"/>
      <c r="C12" s="550"/>
      <c r="D12" s="550"/>
      <c r="E12" s="550"/>
      <c r="F12" s="550"/>
      <c r="G12" s="550"/>
      <c r="H12" s="550"/>
      <c r="I12" s="550"/>
      <c r="J12" s="550"/>
      <c r="K12" s="550"/>
    </row>
    <row r="13" spans="1:12" ht="35.1" customHeight="1">
      <c r="A13" s="359" t="s">
        <v>233</v>
      </c>
      <c r="B13" s="218">
        <v>58670</v>
      </c>
      <c r="C13" s="218">
        <v>3713</v>
      </c>
      <c r="D13" s="218">
        <v>16</v>
      </c>
      <c r="E13" s="218">
        <v>94</v>
      </c>
      <c r="F13" s="218">
        <v>43880</v>
      </c>
      <c r="G13" s="218">
        <v>11170</v>
      </c>
      <c r="H13" s="218">
        <v>18212</v>
      </c>
      <c r="I13" s="218">
        <v>14498</v>
      </c>
      <c r="J13" s="218">
        <v>10962</v>
      </c>
      <c r="K13" s="218">
        <v>5</v>
      </c>
      <c r="L13" s="211"/>
    </row>
    <row r="14" spans="1:12" ht="35.1" customHeight="1">
      <c r="A14" s="360" t="s">
        <v>234</v>
      </c>
      <c r="B14" s="219">
        <v>100120</v>
      </c>
      <c r="C14" s="219">
        <v>33826</v>
      </c>
      <c r="D14" s="219">
        <v>28</v>
      </c>
      <c r="E14" s="219">
        <v>186</v>
      </c>
      <c r="F14" s="219">
        <v>19400</v>
      </c>
      <c r="G14" s="219">
        <v>1558</v>
      </c>
      <c r="H14" s="219">
        <v>7246</v>
      </c>
      <c r="I14" s="219">
        <v>10596</v>
      </c>
      <c r="J14" s="219">
        <v>46672</v>
      </c>
      <c r="K14" s="219">
        <v>8</v>
      </c>
      <c r="L14" s="211"/>
    </row>
    <row r="15" spans="1:12" ht="35.1" customHeight="1">
      <c r="A15" s="360" t="s">
        <v>235</v>
      </c>
      <c r="B15" s="219">
        <v>237268</v>
      </c>
      <c r="C15" s="219">
        <v>131570</v>
      </c>
      <c r="D15" s="219">
        <v>41</v>
      </c>
      <c r="E15" s="219">
        <v>1153</v>
      </c>
      <c r="F15" s="219">
        <v>24471</v>
      </c>
      <c r="G15" s="219">
        <v>1226</v>
      </c>
      <c r="H15" s="219">
        <v>7303</v>
      </c>
      <c r="I15" s="219">
        <v>15942</v>
      </c>
      <c r="J15" s="219">
        <v>79607</v>
      </c>
      <c r="K15" s="219">
        <v>426</v>
      </c>
      <c r="L15" s="211"/>
    </row>
    <row r="16" spans="1:12" ht="35.1" customHeight="1">
      <c r="A16" s="360" t="s">
        <v>236</v>
      </c>
      <c r="B16" s="219">
        <v>395959</v>
      </c>
      <c r="C16" s="219">
        <v>228793</v>
      </c>
      <c r="D16" s="219">
        <v>97</v>
      </c>
      <c r="E16" s="219">
        <v>9670</v>
      </c>
      <c r="F16" s="219">
        <v>47542</v>
      </c>
      <c r="G16" s="219">
        <v>1512</v>
      </c>
      <c r="H16" s="219">
        <v>13647</v>
      </c>
      <c r="I16" s="219">
        <v>32383</v>
      </c>
      <c r="J16" s="219">
        <v>109847</v>
      </c>
      <c r="K16" s="219">
        <v>10</v>
      </c>
      <c r="L16" s="211"/>
    </row>
    <row r="17" spans="1:12" ht="35.1" customHeight="1">
      <c r="A17" s="360" t="s">
        <v>237</v>
      </c>
      <c r="B17" s="219">
        <v>551499</v>
      </c>
      <c r="C17" s="219">
        <v>341190</v>
      </c>
      <c r="D17" s="219">
        <v>113</v>
      </c>
      <c r="E17" s="219">
        <v>17372</v>
      </c>
      <c r="F17" s="219">
        <v>94717</v>
      </c>
      <c r="G17" s="219">
        <v>4634</v>
      </c>
      <c r="H17" s="219">
        <v>46318</v>
      </c>
      <c r="I17" s="219">
        <v>43765</v>
      </c>
      <c r="J17" s="219">
        <v>98103</v>
      </c>
      <c r="K17" s="219">
        <v>4</v>
      </c>
      <c r="L17" s="211"/>
    </row>
    <row r="18" spans="1:12" ht="35.1" customHeight="1">
      <c r="A18" s="360" t="s">
        <v>238</v>
      </c>
      <c r="B18" s="219">
        <v>458137</v>
      </c>
      <c r="C18" s="219">
        <v>246469</v>
      </c>
      <c r="D18" s="219">
        <v>81</v>
      </c>
      <c r="E18" s="219">
        <v>14307</v>
      </c>
      <c r="F18" s="219">
        <v>119021</v>
      </c>
      <c r="G18" s="219">
        <v>9348</v>
      </c>
      <c r="H18" s="219">
        <v>55297</v>
      </c>
      <c r="I18" s="219">
        <v>54376</v>
      </c>
      <c r="J18" s="219">
        <v>78258</v>
      </c>
      <c r="K18" s="219">
        <v>1</v>
      </c>
      <c r="L18" s="211"/>
    </row>
    <row r="19" spans="1:12" ht="35.1" customHeight="1">
      <c r="A19" s="360" t="s">
        <v>239</v>
      </c>
      <c r="B19" s="219">
        <v>397892</v>
      </c>
      <c r="C19" s="219">
        <v>232447</v>
      </c>
      <c r="D19" s="219">
        <v>250</v>
      </c>
      <c r="E19" s="219">
        <v>10205</v>
      </c>
      <c r="F19" s="219">
        <v>104331</v>
      </c>
      <c r="G19" s="219">
        <v>7598</v>
      </c>
      <c r="H19" s="219">
        <v>46263</v>
      </c>
      <c r="I19" s="219">
        <v>50470</v>
      </c>
      <c r="J19" s="219">
        <v>50659</v>
      </c>
      <c r="K19" s="219">
        <v>0</v>
      </c>
      <c r="L19" s="211"/>
    </row>
    <row r="20" spans="1:12" ht="35.1" customHeight="1">
      <c r="A20" s="360" t="s">
        <v>240</v>
      </c>
      <c r="B20" s="219">
        <v>659018</v>
      </c>
      <c r="C20" s="219">
        <v>503988</v>
      </c>
      <c r="D20" s="219">
        <v>3339</v>
      </c>
      <c r="E20" s="219">
        <v>10175</v>
      </c>
      <c r="F20" s="219">
        <v>100865</v>
      </c>
      <c r="G20" s="219">
        <v>6009</v>
      </c>
      <c r="H20" s="219">
        <v>44474</v>
      </c>
      <c r="I20" s="219">
        <v>50382</v>
      </c>
      <c r="J20" s="219">
        <v>40650</v>
      </c>
      <c r="K20" s="219">
        <v>1</v>
      </c>
      <c r="L20" s="211"/>
    </row>
    <row r="21" spans="1:12" ht="35.1" customHeight="1">
      <c r="A21" s="360" t="s">
        <v>241</v>
      </c>
      <c r="B21" s="219">
        <v>212616</v>
      </c>
      <c r="C21" s="219">
        <v>184199</v>
      </c>
      <c r="D21" s="219">
        <v>2412</v>
      </c>
      <c r="E21" s="219">
        <v>2026</v>
      </c>
      <c r="F21" s="219">
        <v>17142</v>
      </c>
      <c r="G21" s="219">
        <v>972</v>
      </c>
      <c r="H21" s="219">
        <v>7347</v>
      </c>
      <c r="I21" s="219">
        <v>8823</v>
      </c>
      <c r="J21" s="219">
        <v>6837</v>
      </c>
      <c r="K21" s="219">
        <v>0</v>
      </c>
      <c r="L21" s="211"/>
    </row>
    <row r="22" spans="1:12" ht="35.1" customHeight="1">
      <c r="A22" s="360" t="s">
        <v>242</v>
      </c>
      <c r="B22" s="219">
        <v>245544</v>
      </c>
      <c r="C22" s="219">
        <v>219561</v>
      </c>
      <c r="D22" s="219">
        <v>3097</v>
      </c>
      <c r="E22" s="219">
        <v>1831</v>
      </c>
      <c r="F22" s="219">
        <v>14904</v>
      </c>
      <c r="G22" s="219">
        <v>823</v>
      </c>
      <c r="H22" s="219">
        <v>6364</v>
      </c>
      <c r="I22" s="219">
        <v>7717</v>
      </c>
      <c r="J22" s="219">
        <v>6151</v>
      </c>
      <c r="K22" s="219">
        <v>0</v>
      </c>
      <c r="L22" s="211"/>
    </row>
    <row r="23" spans="1:12" ht="35.1" customHeight="1">
      <c r="A23" s="360" t="s">
        <v>243</v>
      </c>
      <c r="B23" s="219">
        <v>165535</v>
      </c>
      <c r="C23" s="219">
        <v>151328</v>
      </c>
      <c r="D23" s="219">
        <v>2058</v>
      </c>
      <c r="E23" s="219">
        <v>951</v>
      </c>
      <c r="F23" s="219">
        <v>7762</v>
      </c>
      <c r="G23" s="219">
        <v>420</v>
      </c>
      <c r="H23" s="219">
        <v>3241</v>
      </c>
      <c r="I23" s="219">
        <v>4101</v>
      </c>
      <c r="J23" s="219">
        <v>3436</v>
      </c>
      <c r="K23" s="219">
        <v>0</v>
      </c>
      <c r="L23" s="211"/>
    </row>
    <row r="24" spans="1:12" ht="35.1" customHeight="1">
      <c r="A24" s="360" t="s">
        <v>244</v>
      </c>
      <c r="B24" s="219">
        <v>437355</v>
      </c>
      <c r="C24" s="219">
        <v>409675</v>
      </c>
      <c r="D24" s="219">
        <v>4841</v>
      </c>
      <c r="E24" s="219">
        <v>2104</v>
      </c>
      <c r="F24" s="219">
        <v>14359</v>
      </c>
      <c r="G24" s="219">
        <v>811</v>
      </c>
      <c r="H24" s="219">
        <v>6030</v>
      </c>
      <c r="I24" s="219">
        <v>7518</v>
      </c>
      <c r="J24" s="219">
        <v>6376</v>
      </c>
      <c r="K24" s="219">
        <v>0</v>
      </c>
      <c r="L24" s="211"/>
    </row>
    <row r="25" spans="1:12" ht="35.1" customHeight="1">
      <c r="A25" s="360" t="s">
        <v>245</v>
      </c>
      <c r="B25" s="219">
        <v>124491</v>
      </c>
      <c r="C25" s="219">
        <v>118749</v>
      </c>
      <c r="D25" s="219">
        <v>1099</v>
      </c>
      <c r="E25" s="219">
        <v>447</v>
      </c>
      <c r="F25" s="219">
        <v>2819</v>
      </c>
      <c r="G25" s="219">
        <v>173</v>
      </c>
      <c r="H25" s="219">
        <v>1177</v>
      </c>
      <c r="I25" s="219">
        <v>1469</v>
      </c>
      <c r="J25" s="219">
        <v>1377</v>
      </c>
      <c r="K25" s="219">
        <v>0</v>
      </c>
      <c r="L25" s="211"/>
    </row>
    <row r="26" spans="1:12" ht="35.1" customHeight="1">
      <c r="A26" s="360" t="s">
        <v>246</v>
      </c>
      <c r="B26" s="219">
        <v>471833</v>
      </c>
      <c r="C26" s="219">
        <v>456349</v>
      </c>
      <c r="D26" s="219">
        <v>3028</v>
      </c>
      <c r="E26" s="219">
        <v>1387</v>
      </c>
      <c r="F26" s="219">
        <v>7391</v>
      </c>
      <c r="G26" s="219">
        <v>433</v>
      </c>
      <c r="H26" s="219">
        <v>3111</v>
      </c>
      <c r="I26" s="219">
        <v>3847</v>
      </c>
      <c r="J26" s="219">
        <v>3678</v>
      </c>
      <c r="K26" s="219">
        <v>0</v>
      </c>
      <c r="L26" s="211"/>
    </row>
    <row r="27" spans="1:12" ht="35.1" customHeight="1">
      <c r="A27" s="360" t="s">
        <v>247</v>
      </c>
      <c r="B27" s="219">
        <v>398847</v>
      </c>
      <c r="C27" s="219">
        <v>390240</v>
      </c>
      <c r="D27" s="219">
        <v>1555</v>
      </c>
      <c r="E27" s="219">
        <v>1129</v>
      </c>
      <c r="F27" s="219">
        <v>4037</v>
      </c>
      <c r="G27" s="219">
        <v>270</v>
      </c>
      <c r="H27" s="219">
        <v>1702</v>
      </c>
      <c r="I27" s="219">
        <v>2065</v>
      </c>
      <c r="J27" s="219">
        <v>1886</v>
      </c>
      <c r="K27" s="219">
        <v>0</v>
      </c>
      <c r="L27" s="211"/>
    </row>
    <row r="28" spans="1:12" ht="35.1" customHeight="1">
      <c r="A28" s="360" t="s">
        <v>248</v>
      </c>
      <c r="B28" s="219">
        <v>152213</v>
      </c>
      <c r="C28" s="219">
        <v>149598</v>
      </c>
      <c r="D28" s="219">
        <v>431</v>
      </c>
      <c r="E28" s="219">
        <v>507</v>
      </c>
      <c r="F28" s="219">
        <v>1200</v>
      </c>
      <c r="G28" s="219">
        <v>73</v>
      </c>
      <c r="H28" s="219">
        <v>488</v>
      </c>
      <c r="I28" s="219">
        <v>639</v>
      </c>
      <c r="J28" s="219">
        <v>477</v>
      </c>
      <c r="K28" s="219">
        <v>0</v>
      </c>
      <c r="L28" s="211"/>
    </row>
    <row r="29" spans="1:12" ht="35.1" customHeight="1">
      <c r="A29" s="360" t="s">
        <v>249</v>
      </c>
      <c r="B29" s="219">
        <v>20147</v>
      </c>
      <c r="C29" s="219">
        <v>19877</v>
      </c>
      <c r="D29" s="219">
        <v>29</v>
      </c>
      <c r="E29" s="219">
        <v>68</v>
      </c>
      <c r="F29" s="219">
        <v>137</v>
      </c>
      <c r="G29" s="219">
        <v>6</v>
      </c>
      <c r="H29" s="219">
        <v>58</v>
      </c>
      <c r="I29" s="219">
        <v>73</v>
      </c>
      <c r="J29" s="219">
        <v>36</v>
      </c>
      <c r="K29" s="219">
        <v>0</v>
      </c>
      <c r="L29" s="211"/>
    </row>
    <row r="30" spans="1:12" ht="35.1" customHeight="1">
      <c r="A30" s="360" t="s">
        <v>250</v>
      </c>
      <c r="B30" s="219">
        <v>4132</v>
      </c>
      <c r="C30" s="219">
        <v>4080</v>
      </c>
      <c r="D30" s="219">
        <v>6</v>
      </c>
      <c r="E30" s="219">
        <v>16</v>
      </c>
      <c r="F30" s="219">
        <v>27</v>
      </c>
      <c r="G30" s="219">
        <v>2</v>
      </c>
      <c r="H30" s="219">
        <v>14</v>
      </c>
      <c r="I30" s="219">
        <v>11</v>
      </c>
      <c r="J30" s="219">
        <v>3</v>
      </c>
      <c r="K30" s="219">
        <v>0</v>
      </c>
      <c r="L30" s="211"/>
    </row>
    <row r="31" spans="1:12" ht="35.1" customHeight="1" thickBot="1">
      <c r="A31" s="360" t="s">
        <v>101</v>
      </c>
      <c r="B31" s="219">
        <v>1755</v>
      </c>
      <c r="C31" s="219">
        <v>1715</v>
      </c>
      <c r="D31" s="219">
        <v>4</v>
      </c>
      <c r="E31" s="219">
        <v>10</v>
      </c>
      <c r="F31" s="219">
        <v>21</v>
      </c>
      <c r="G31" s="219">
        <v>1</v>
      </c>
      <c r="H31" s="219">
        <v>7</v>
      </c>
      <c r="I31" s="219">
        <v>13</v>
      </c>
      <c r="J31" s="219">
        <v>5</v>
      </c>
      <c r="K31" s="219">
        <v>0</v>
      </c>
      <c r="L31" s="211"/>
    </row>
    <row r="32" spans="1:12" ht="18" hidden="1" customHeight="1" thickBot="1">
      <c r="A32" s="361"/>
      <c r="B32" s="222"/>
      <c r="C32" s="223"/>
      <c r="D32" s="223"/>
      <c r="E32" s="223"/>
      <c r="F32" s="223"/>
      <c r="G32" s="223"/>
      <c r="H32" s="223"/>
      <c r="I32" s="223"/>
      <c r="J32" s="223"/>
      <c r="K32" s="223"/>
      <c r="L32" s="211"/>
    </row>
    <row r="33" spans="1:13" ht="35.1" customHeight="1" thickBot="1">
      <c r="A33" s="362" t="s">
        <v>102</v>
      </c>
      <c r="B33" s="221">
        <v>5093031</v>
      </c>
      <c r="C33" s="221">
        <v>3827367</v>
      </c>
      <c r="D33" s="221">
        <v>22525</v>
      </c>
      <c r="E33" s="221">
        <v>73638</v>
      </c>
      <c r="F33" s="221">
        <v>624026</v>
      </c>
      <c r="G33" s="221">
        <v>47039</v>
      </c>
      <c r="H33" s="221">
        <v>268299</v>
      </c>
      <c r="I33" s="221">
        <v>308688</v>
      </c>
      <c r="J33" s="221">
        <v>545020</v>
      </c>
      <c r="K33" s="221">
        <v>455</v>
      </c>
    </row>
    <row r="34" spans="1:13" ht="12.95" customHeight="1">
      <c r="A34" s="216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3" ht="60" customHeight="1">
      <c r="A35" s="525" t="s">
        <v>326</v>
      </c>
      <c r="B35" s="526"/>
      <c r="C35" s="526"/>
      <c r="D35" s="526"/>
      <c r="E35" s="526"/>
      <c r="F35" s="526"/>
      <c r="G35" s="526"/>
      <c r="H35" s="526"/>
      <c r="I35" s="526"/>
      <c r="J35" s="526"/>
      <c r="K35" s="526"/>
    </row>
    <row r="36" spans="1:13" ht="12.95" customHeight="1">
      <c r="A36" s="216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3" ht="10.5">
      <c r="A37" s="217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13" ht="10.5">
      <c r="A38" s="217"/>
      <c r="B38" s="214"/>
      <c r="C38" s="214"/>
      <c r="D38" s="214"/>
      <c r="E38" s="214"/>
      <c r="F38" s="214"/>
      <c r="G38" s="214"/>
      <c r="H38" s="214"/>
      <c r="I38" s="214"/>
      <c r="J38" s="214"/>
      <c r="K38" s="214"/>
    </row>
    <row r="39" spans="1:13"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</row>
    <row r="40" spans="1:13"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</row>
    <row r="41" spans="1:13"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pmedstatnd</vt:lpstr>
      <vt:lpstr>stat</vt:lpstr>
      <vt:lpstr>agric</vt:lpstr>
      <vt:lpstr>statagric</vt:lpstr>
      <vt:lpstr>stat_judete</vt:lpstr>
      <vt:lpstr>agr_judete</vt:lpstr>
      <vt:lpstr>grupare_stat</vt:lpstr>
      <vt:lpstr>grupare_agricultori</vt:lpstr>
      <vt:lpstr>grupare_TOTAL</vt:lpstr>
      <vt:lpstr>veterani</vt:lpstr>
      <vt:lpstr>date_indemnizatii_speciale</vt:lpstr>
      <vt:lpstr>someri</vt:lpstr>
      <vt:lpstr>date_pensii_serviciu</vt:lpstr>
      <vt:lpstr>pensie_sociala_judete</vt:lpstr>
      <vt:lpstr>agr_judete!Print_Area</vt:lpstr>
      <vt:lpstr>agric!Print_Area</vt:lpstr>
      <vt:lpstr>grupare_agricultori!Print_Area</vt:lpstr>
      <vt:lpstr>grupare_stat!Print_Area</vt:lpstr>
      <vt:lpstr>grupare_TOTAL!Print_Area</vt:lpstr>
      <vt:lpstr>pmedstatnd!Print_Area</vt:lpstr>
      <vt:lpstr>someri!Print_Area</vt:lpstr>
      <vt:lpstr>stat!Print_Area</vt:lpstr>
      <vt:lpstr>statagric!Print_Area</vt:lpstr>
      <vt:lpstr>veterani!Print_Area</vt:lpstr>
      <vt:lpstr>pensie_sociala_judete!Print_Titles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nicoleta.danalache</cp:lastModifiedBy>
  <cp:lastPrinted>2016-08-18T07:18:01Z</cp:lastPrinted>
  <dcterms:created xsi:type="dcterms:W3CDTF">2000-02-08T07:08:44Z</dcterms:created>
  <dcterms:modified xsi:type="dcterms:W3CDTF">2016-08-19T08:09:26Z</dcterms:modified>
</cp:coreProperties>
</file>