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565" windowHeight="4470" tabRatio="948" firstSheet="1" activeTab="1"/>
  </bookViews>
  <sheets>
    <sheet name="pmedstatnd" sheetId="2" state="hidden" r:id="rId1"/>
    <sheet name="stat" sheetId="4" r:id="rId2"/>
    <sheet name="agric" sheetId="7" r:id="rId3"/>
    <sheet name="statagric" sheetId="10" r:id="rId4"/>
    <sheet name="stat_judete" sheetId="26" r:id="rId5"/>
    <sheet name="agr_judete" sheetId="27" r:id="rId6"/>
    <sheet name="grupare_stat" sheetId="20" r:id="rId7"/>
    <sheet name="grupare_agricultori" sheetId="23" r:id="rId8"/>
    <sheet name="grupare_TOTAL" sheetId="25" r:id="rId9"/>
    <sheet name="veterani" sheetId="12" r:id="rId10"/>
    <sheet name="date_indemnizatii_speciale" sheetId="28" r:id="rId11"/>
    <sheet name="someri" sheetId="13" state="hidden" r:id="rId12"/>
    <sheet name="date_pensii_serviciu" sheetId="30" r:id="rId13"/>
    <sheet name="pensie_sociala_judete" sheetId="29" r:id="rId14"/>
  </sheets>
  <externalReferences>
    <externalReference r:id="rId15"/>
  </externalReferences>
  <definedNames>
    <definedName name="_xlnm.Print_Area" localSheetId="5">agr_judete!$A$1:$E$58</definedName>
    <definedName name="_xlnm.Print_Area" localSheetId="2">agric!$A$1:$H$19</definedName>
    <definedName name="_xlnm.Print_Area" localSheetId="7">grupare_agricultori!$A$1:$G$34</definedName>
    <definedName name="_xlnm.Print_Area" localSheetId="6">grupare_stat!$A$1:$K$35</definedName>
    <definedName name="_xlnm.Print_Area" localSheetId="8">grupare_TOTAL!$A$1:$K$38</definedName>
    <definedName name="_xlnm.Print_Area" localSheetId="0">pmedstatnd!$A$1:$N$39</definedName>
    <definedName name="_xlnm.Print_Area" localSheetId="11">someri!$A$1:$F$24</definedName>
    <definedName name="_xlnm.Print_Area" localSheetId="1">stat!$B$1:$I$30</definedName>
    <definedName name="_xlnm.Print_Area" localSheetId="3">statagric!$A$1:$F$27</definedName>
    <definedName name="_xlnm.Print_Area" localSheetId="9">veterani!$A$1:$G$23</definedName>
    <definedName name="_xlnm.Print_Titles" localSheetId="13">pensie_sociala_judete!$A:$B</definedName>
  </definedNames>
  <calcPr calcId="125725"/>
</workbook>
</file>

<file path=xl/calcChain.xml><?xml version="1.0" encoding="utf-8"?>
<calcChain xmlns="http://schemas.openxmlformats.org/spreadsheetml/2006/main">
  <c r="N36" i="2"/>
  <c r="M36" s="1"/>
  <c r="L36" s="1"/>
  <c r="K36"/>
  <c r="J36"/>
  <c r="B36"/>
  <c r="E36" l="1"/>
  <c r="D36" s="1"/>
  <c r="N35"/>
  <c r="M35" s="1"/>
  <c r="L35" s="1"/>
  <c r="J35"/>
  <c r="B35" l="1"/>
  <c r="E35" s="1"/>
  <c r="D35" s="1"/>
  <c r="N34"/>
  <c r="M34" s="1"/>
  <c r="L34" s="1"/>
  <c r="K34"/>
  <c r="J34"/>
  <c r="B34"/>
  <c r="E34" s="1"/>
  <c r="D34" s="1"/>
  <c r="N33"/>
  <c r="M33" s="1"/>
  <c r="L33" s="1"/>
  <c r="K33"/>
  <c r="J33"/>
  <c r="B33"/>
  <c r="N32" s="1"/>
  <c r="M32"/>
  <c r="L32" s="1"/>
  <c r="K32"/>
  <c r="J32"/>
  <c r="B32"/>
  <c r="N31"/>
  <c r="M31" s="1"/>
  <c r="L31" s="1"/>
  <c r="K31"/>
  <c r="J31"/>
  <c r="B31"/>
  <c r="N30"/>
  <c r="M30" s="1"/>
  <c r="L30" s="1"/>
  <c r="K30" s="1"/>
  <c r="J30"/>
  <c r="E31" l="1"/>
  <c r="D31" s="1"/>
  <c r="E32"/>
  <c r="D32" s="1"/>
  <c r="E33"/>
  <c r="D33" s="1"/>
  <c r="B30"/>
  <c r="D30" s="1"/>
  <c r="M29"/>
  <c r="L29" s="1"/>
  <c r="K29" s="1"/>
  <c r="J29"/>
  <c r="B29"/>
  <c r="M28"/>
  <c r="L28" s="1"/>
  <c r="K28" s="1"/>
  <c r="J28"/>
  <c r="B28"/>
  <c r="M27" s="1"/>
  <c r="L27" s="1"/>
  <c r="K27"/>
  <c r="J27"/>
  <c r="B27"/>
  <c r="M26" s="1"/>
  <c r="L26" s="1"/>
  <c r="K26"/>
  <c r="J26"/>
  <c r="B26"/>
  <c r="M25" s="1"/>
  <c r="L25" s="1"/>
  <c r="K25"/>
  <c r="J25"/>
  <c r="B25"/>
  <c r="N24"/>
  <c r="M24"/>
  <c r="L24" s="1"/>
  <c r="K24"/>
  <c r="J24"/>
  <c r="F24"/>
  <c r="E24" s="1"/>
  <c r="D24" s="1"/>
  <c r="B24"/>
  <c r="N23" s="1"/>
  <c r="M23"/>
  <c r="L23" s="1"/>
  <c r="K23"/>
  <c r="J23"/>
  <c r="B23"/>
  <c r="E23" s="1"/>
  <c r="D23" s="1"/>
  <c r="M22"/>
  <c r="L22" s="1"/>
  <c r="K22"/>
  <c r="J22"/>
  <c r="B22"/>
  <c r="M21"/>
  <c r="L21"/>
  <c r="K21"/>
  <c r="J21"/>
  <c r="B21"/>
  <c r="M20"/>
  <c r="L20" s="1"/>
  <c r="K20"/>
  <c r="J20"/>
  <c r="B20"/>
  <c r="N19"/>
  <c r="M19" s="1"/>
  <c r="L19" s="1"/>
  <c r="K19"/>
  <c r="J19"/>
  <c r="F19"/>
  <c r="E30" l="1"/>
  <c r="D22"/>
  <c r="D20"/>
  <c r="D21"/>
  <c r="D25"/>
  <c r="D26"/>
  <c r="D27"/>
  <c r="D28"/>
  <c r="D29"/>
  <c r="E19"/>
  <c r="D19" s="1"/>
  <c r="B19"/>
  <c r="N18" s="1"/>
  <c r="M18" s="1"/>
  <c r="L18"/>
  <c r="K18" s="1"/>
  <c r="J18"/>
  <c r="B18"/>
  <c r="N17" s="1"/>
  <c r="M17"/>
  <c r="L17" s="1"/>
  <c r="K17"/>
  <c r="J17"/>
  <c r="N16"/>
  <c r="M16" s="1"/>
  <c r="L16" s="1"/>
  <c r="K16" s="1"/>
  <c r="J16"/>
  <c r="N15"/>
  <c r="M15" s="1"/>
  <c r="L15" s="1"/>
  <c r="J15"/>
  <c r="C15"/>
  <c r="E8"/>
  <c r="E18" l="1"/>
  <c r="D18" s="1"/>
  <c r="B17"/>
  <c r="B16" s="1"/>
  <c r="E17" l="1"/>
  <c r="D17"/>
  <c r="B15"/>
  <c r="D16"/>
  <c r="E16"/>
  <c r="D15" l="1"/>
  <c r="E15"/>
  <c r="K15"/>
  <c r="K35" l="1"/>
</calcChain>
</file>

<file path=xl/sharedStrings.xml><?xml version="1.0" encoding="utf-8"?>
<sst xmlns="http://schemas.openxmlformats.org/spreadsheetml/2006/main" count="633" uniqueCount="399">
  <si>
    <t xml:space="preserve"> </t>
  </si>
  <si>
    <t>C a t e g o r i a</t>
  </si>
  <si>
    <t xml:space="preserve">               - gradul I</t>
  </si>
  <si>
    <t xml:space="preserve">               - gradul II</t>
  </si>
  <si>
    <t xml:space="preserve">               - gradul III</t>
  </si>
  <si>
    <t>I  N  D  I  C  A  T  O  R  I  I</t>
  </si>
  <si>
    <t>Categoria de pensionari</t>
  </si>
  <si>
    <t xml:space="preserve"> %  col.3/col.4</t>
  </si>
  <si>
    <t xml:space="preserve">         - gradul   I</t>
  </si>
  <si>
    <t xml:space="preserve">         - gradul  II</t>
  </si>
  <si>
    <t xml:space="preserve"> Categoria de pensionari</t>
  </si>
  <si>
    <t>Categoria de beneficiar</t>
  </si>
  <si>
    <t>2. Invalizi gradul II</t>
  </si>
  <si>
    <t>3. Invalizi gradul III</t>
  </si>
  <si>
    <t>Total invalizi</t>
  </si>
  <si>
    <t xml:space="preserve">Categorie de beneficiari </t>
  </si>
  <si>
    <t xml:space="preserve">Numar zile platite </t>
  </si>
  <si>
    <t xml:space="preserve"> 1. Ajutor somaj</t>
  </si>
  <si>
    <t xml:space="preserve">      Someri cu vechime:</t>
  </si>
  <si>
    <t xml:space="preserve">          - pana la 5 ani</t>
  </si>
  <si>
    <t xml:space="preserve">          - intre  5 ani si 15 ani</t>
  </si>
  <si>
    <t xml:space="preserve">          - peste 15 ani</t>
  </si>
  <si>
    <t xml:space="preserve"> 2. Alocatie de sprijin</t>
  </si>
  <si>
    <t xml:space="preserve"> 3. Ajutor de integrare profesionala</t>
  </si>
  <si>
    <t xml:space="preserve"> 4. Asigurari de sanatate necuprinse in sume </t>
  </si>
  <si>
    <t>1.1.  Limita de varsta</t>
  </si>
  <si>
    <t>1.4. Invaliditate</t>
  </si>
  <si>
    <t>1.5. Urmasi</t>
  </si>
  <si>
    <t xml:space="preserve"> %  col.3/col.5</t>
  </si>
  <si>
    <t>1.4  Invaliditate</t>
  </si>
  <si>
    <t xml:space="preserve">  1.2  Invaliditate</t>
  </si>
  <si>
    <t>Puncte medii</t>
  </si>
  <si>
    <t xml:space="preserve">   Sume platite      (mii lei)</t>
  </si>
  <si>
    <t xml:space="preserve">  %    col.3/   col.4</t>
  </si>
  <si>
    <t xml:space="preserve"> %     col.3/   col.5</t>
  </si>
  <si>
    <t xml:space="preserve">         - gradul III</t>
  </si>
  <si>
    <t xml:space="preserve">         - fara vechime in agric.</t>
  </si>
  <si>
    <t xml:space="preserve">         - cu vechime in agric.</t>
  </si>
  <si>
    <t>Luna anterioara</t>
  </si>
  <si>
    <t>Luna curenta</t>
  </si>
  <si>
    <t>Pensia medie</t>
  </si>
  <si>
    <t>Numarul de pensionari de asigurari sociale de stat si pensia medie(*)</t>
  </si>
  <si>
    <t>-</t>
  </si>
  <si>
    <t>Evolutia pensiei medii (%) fata de:</t>
  </si>
  <si>
    <t>Pagina 10</t>
  </si>
  <si>
    <t>Numar pensionari luna curenta</t>
  </si>
  <si>
    <t xml:space="preserve">            - cu stagiu complet</t>
  </si>
  <si>
    <t>1.2 Pensia anticipata(*)</t>
  </si>
  <si>
    <t>1.3 Pensia anticip.partiala(*)</t>
  </si>
  <si>
    <t>-UZ INTERN-</t>
  </si>
  <si>
    <t xml:space="preserve">       DIRECTIA ANALIZE, SINTEZE  </t>
  </si>
  <si>
    <t xml:space="preserve">     DE  PENSII  SI  ALTE  DREPTURI  DIN  SFERA  PROTECTIEI  SOCIALE</t>
  </si>
  <si>
    <t>Numar pensionari 31 martie 2001</t>
  </si>
  <si>
    <t xml:space="preserve">Evolutie numar pensionari fata de 31 martie 2001 </t>
  </si>
  <si>
    <t>%</t>
  </si>
  <si>
    <t>luna  anteri-oara</t>
  </si>
  <si>
    <t xml:space="preserve"> Asigurari sociale, din care:</t>
  </si>
  <si>
    <t xml:space="preserve"> -cu stagiu complet, din care:</t>
  </si>
  <si>
    <t xml:space="preserve">       - fara vechime in agric.</t>
  </si>
  <si>
    <t xml:space="preserve">       - cu vechime in agric.</t>
  </si>
  <si>
    <t xml:space="preserve"> -fara stagiu complet, din care:</t>
  </si>
  <si>
    <t>1.  Asigurari sociale de stat</t>
  </si>
  <si>
    <t>2. Asig.sociale pt. agricultori</t>
  </si>
  <si>
    <t xml:space="preserve">   - cf. legii 3/1977</t>
  </si>
  <si>
    <t xml:space="preserve">   - cf. legii 19/2000, din care:</t>
  </si>
  <si>
    <t xml:space="preserve">    - cf. legii 3/1977</t>
  </si>
  <si>
    <t xml:space="preserve">    - cf. legii 19/2000, din care:</t>
  </si>
  <si>
    <t>SITUATIE STATISTICA SOMERI CONFORM LEGII 1/1991 (*)</t>
  </si>
  <si>
    <t xml:space="preserve">      din care  FEMEI</t>
  </si>
  <si>
    <t xml:space="preserve">              din care  FEMEI</t>
  </si>
  <si>
    <t xml:space="preserve">         din care  FEMEI</t>
  </si>
  <si>
    <t xml:space="preserve">           din care FEMEI</t>
  </si>
  <si>
    <t xml:space="preserve">        din care FEMEI</t>
  </si>
  <si>
    <t xml:space="preserve">    - gradul  I</t>
  </si>
  <si>
    <t xml:space="preserve">   - gradul  II</t>
  </si>
  <si>
    <t xml:space="preserve">    INFORMATIEI</t>
  </si>
  <si>
    <t xml:space="preserve">DIRECTIA TEHNOLOGIA  </t>
  </si>
  <si>
    <t>Pensia medie de baza(**) fara CASS decembrie 2000</t>
  </si>
  <si>
    <t>5=2+3+4</t>
  </si>
  <si>
    <t>6=5/1</t>
  </si>
  <si>
    <t>Numar fizic  *</t>
  </si>
  <si>
    <t xml:space="preserve">*  In aceasta situatie datele sunt referitoare la judetul Botosani                                                                                                                                                                  </t>
  </si>
  <si>
    <t>NOIEMBRIE 2004</t>
  </si>
  <si>
    <t>Pensia medie  decembrie 2004</t>
  </si>
  <si>
    <t>in luna  IULIE  2005</t>
  </si>
  <si>
    <t>Inflatia pe luna IULIE 2005 fata de DEC. 2000  (I.N.S.S.E.) :</t>
  </si>
  <si>
    <t>Inflatia pe luna IULIE 2005 fata de DEC. 2004  (I.N.S.S.E.) :</t>
  </si>
  <si>
    <t>- V a l o r I    n e d e n o m I n a t e -</t>
  </si>
  <si>
    <t>(*)    Incepand cu 01.01.2003, cf. O.U. nr. 147 din 31.10.2002 ,art.4, alin.3, pensia nu mai include contributia de asigurari sociale de sanatate (CASS)</t>
  </si>
  <si>
    <t>(**)  Include si pensia suplimentara</t>
  </si>
  <si>
    <t>2. I.O.V.R.</t>
  </si>
  <si>
    <t>1.6 Ajutor social</t>
  </si>
  <si>
    <t xml:space="preserve">                                                                                                                                                                                        </t>
  </si>
  <si>
    <t>1. TOTAL</t>
  </si>
  <si>
    <t xml:space="preserve">                             TOTAL SISTEM PENSII</t>
  </si>
  <si>
    <t xml:space="preserve">1.6 Ajutor social </t>
  </si>
  <si>
    <t>`</t>
  </si>
  <si>
    <t>1 .TOTAL , din care:</t>
  </si>
  <si>
    <t>Nivele de pensie</t>
  </si>
  <si>
    <t xml:space="preserve"> Din care:                                                                                                 Grad 1        Grad 2      Grad 3</t>
  </si>
  <si>
    <t>Ajutor social</t>
  </si>
  <si>
    <t>peste 5000</t>
  </si>
  <si>
    <t>TOTAL</t>
  </si>
  <si>
    <t>TOTAL SISTEM</t>
  </si>
  <si>
    <t xml:space="preserve">Grad 1        </t>
  </si>
  <si>
    <t xml:space="preserve">Grad 2       </t>
  </si>
  <si>
    <t>CNPP</t>
  </si>
  <si>
    <t>Valoarea pensiei conform deciziei             -lei-</t>
  </si>
  <si>
    <t>011</t>
  </si>
  <si>
    <t>ALBA</t>
  </si>
  <si>
    <t>021</t>
  </si>
  <si>
    <t>ARAD</t>
  </si>
  <si>
    <t>031</t>
  </si>
  <si>
    <t>041</t>
  </si>
  <si>
    <t>051</t>
  </si>
  <si>
    <t>BIHOR</t>
  </si>
  <si>
    <t>061</t>
  </si>
  <si>
    <t>071</t>
  </si>
  <si>
    <t>081</t>
  </si>
  <si>
    <t>091</t>
  </si>
  <si>
    <t>101</t>
  </si>
  <si>
    <t>111</t>
  </si>
  <si>
    <t>121</t>
  </si>
  <si>
    <t>CLUJ</t>
  </si>
  <si>
    <t>131</t>
  </si>
  <si>
    <t>141</t>
  </si>
  <si>
    <t>COVASNA</t>
  </si>
  <si>
    <t>151</t>
  </si>
  <si>
    <t>161</t>
  </si>
  <si>
    <t>DOLJ</t>
  </si>
  <si>
    <t>171</t>
  </si>
  <si>
    <t>181</t>
  </si>
  <si>
    <t>GORJ</t>
  </si>
  <si>
    <t>191</t>
  </si>
  <si>
    <t>HARGHITA</t>
  </si>
  <si>
    <t>201</t>
  </si>
  <si>
    <t>HUNEDOARA</t>
  </si>
  <si>
    <t>211</t>
  </si>
  <si>
    <t>221</t>
  </si>
  <si>
    <t>231</t>
  </si>
  <si>
    <t>GIURGIU</t>
  </si>
  <si>
    <t>241</t>
  </si>
  <si>
    <t>251</t>
  </si>
  <si>
    <t>261</t>
  </si>
  <si>
    <t>271</t>
  </si>
  <si>
    <t>281</t>
  </si>
  <si>
    <t>OLT</t>
  </si>
  <si>
    <t>291</t>
  </si>
  <si>
    <t>PRAHOVA</t>
  </si>
  <si>
    <t>301</t>
  </si>
  <si>
    <t>SATU MARE</t>
  </si>
  <si>
    <t>311</t>
  </si>
  <si>
    <t>321</t>
  </si>
  <si>
    <t>SIBIU</t>
  </si>
  <si>
    <t>331</t>
  </si>
  <si>
    <t>SUCEAVA</t>
  </si>
  <si>
    <t>341</t>
  </si>
  <si>
    <t>TELEORMAN</t>
  </si>
  <si>
    <t>351</t>
  </si>
  <si>
    <t>361</t>
  </si>
  <si>
    <t>TULCEA</t>
  </si>
  <si>
    <t>371</t>
  </si>
  <si>
    <t>VASLUI</t>
  </si>
  <si>
    <t>381</t>
  </si>
  <si>
    <t>391</t>
  </si>
  <si>
    <t>VRANCEA</t>
  </si>
  <si>
    <t>401</t>
  </si>
  <si>
    <t>411</t>
  </si>
  <si>
    <t>421</t>
  </si>
  <si>
    <t>431</t>
  </si>
  <si>
    <t>441</t>
  </si>
  <si>
    <t>451</t>
  </si>
  <si>
    <t>461</t>
  </si>
  <si>
    <t>471</t>
  </si>
  <si>
    <t>ILFOV</t>
  </si>
  <si>
    <t>TOTAL SECTOARE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</si>
  <si>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</si>
  <si>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</si>
  <si>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</si>
  <si>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</si>
  <si>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</si>
  <si>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</si>
  <si>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</si>
  <si>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</si>
  <si>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</si>
  <si>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Categoria</t>
  </si>
  <si>
    <t>.</t>
  </si>
  <si>
    <t>Nr. crt.</t>
  </si>
  <si>
    <t>Pensionari din sistemul public (Asig. Soc. de STAT)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</si>
  <si>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</si>
  <si>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</si>
  <si>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</si>
  <si>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</si>
  <si>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</si>
  <si>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</si>
  <si>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</si>
  <si>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</si>
  <si>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</si>
  <si>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</si>
  <si>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</si>
  <si>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</si>
  <si>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</si>
  <si>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</si>
  <si>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</si>
  <si>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</si>
  <si>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</si>
  <si>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</si>
  <si>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</si>
  <si>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</si>
  <si>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</si>
  <si>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</si>
  <si>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</si>
  <si>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</si>
  <si>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</si>
  <si>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</si>
  <si>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</si>
  <si>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</si>
  <si>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</si>
  <si>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</si>
  <si>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</si>
  <si>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</si>
  <si>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</si>
  <si>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</si>
  <si>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</si>
  <si>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</si>
  <si>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</si>
  <si>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</si>
  <si>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Legea nr. 83/2015 pentru completarea Legii nr. 223/2007 privind Statutul personalului aeronautic civil navigant profesionist din aviaţia civilă din România</t>
  </si>
  <si>
    <t>Legea nr. 130/2015 pentru completarea Legii nr. 567/2004 privind statutul personalului auxiliar de specialitate al instanţelor judecătoreşti şi al parchetelor</t>
  </si>
  <si>
    <t>Cotă suportată din Bugetul de Stat</t>
  </si>
  <si>
    <t>Cotă suportată din sistemul public</t>
  </si>
  <si>
    <t>Situație statistică privind BENEFICIARII DE LEGI SPECIALE (PENSII DE SERVICIU)</t>
  </si>
  <si>
    <t>Număr fizic beneficiari</t>
  </si>
  <si>
    <t>pina la 100</t>
  </si>
  <si>
    <t>101-200</t>
  </si>
  <si>
    <t>201-300</t>
  </si>
  <si>
    <t>301-400</t>
  </si>
  <si>
    <t>401-500</t>
  </si>
  <si>
    <t>501-600</t>
  </si>
  <si>
    <t>601-700</t>
  </si>
  <si>
    <t>701-872</t>
  </si>
  <si>
    <t>873-930</t>
  </si>
  <si>
    <t>931-1000</t>
  </si>
  <si>
    <t>1001-1050</t>
  </si>
  <si>
    <t>1051-1200</t>
  </si>
  <si>
    <t>1201-1250</t>
  </si>
  <si>
    <t>1251-1500</t>
  </si>
  <si>
    <t>1501-2000</t>
  </si>
  <si>
    <t>2001-3000</t>
  </si>
  <si>
    <t>3001-4000</t>
  </si>
  <si>
    <t>4001-5000</t>
  </si>
  <si>
    <t xml:space="preserve">1.1  Limită de vârstă </t>
  </si>
  <si>
    <t xml:space="preserve"> Limită vârstă</t>
  </si>
  <si>
    <t>Număr pensionari</t>
  </si>
  <si>
    <t xml:space="preserve">Număr  pensionari    </t>
  </si>
  <si>
    <t xml:space="preserve">Număr  pensionari   </t>
  </si>
  <si>
    <t>Operator de date cu caracter personal Număr  4104</t>
  </si>
  <si>
    <t>Număr  beneficiari</t>
  </si>
  <si>
    <t>1.5 Urmaşi</t>
  </si>
  <si>
    <t xml:space="preserve">  1.3 Urmaşi</t>
  </si>
  <si>
    <t>Urmaşi</t>
  </si>
  <si>
    <t>SERVICIUL PROIECTE, STUDII ŞI ANALIZE</t>
  </si>
  <si>
    <t xml:space="preserve">  1.1 Limită de vârstă</t>
  </si>
  <si>
    <t>INDICATORII DE PENSII DE ASIGURĂRI SOCIALE DE STAT</t>
  </si>
  <si>
    <t>TOTAL ASIGURĂRI SOCIALE DE STAT</t>
  </si>
  <si>
    <t xml:space="preserve">      de ASIGURĂRI sociale de STAT pe nivele de pensii conform deciziei</t>
  </si>
  <si>
    <t>1.2 Pensia anticipată</t>
  </si>
  <si>
    <t>1.3 Pensia anticipată parţială</t>
  </si>
  <si>
    <r>
      <t xml:space="preserve">SERVICIUL PROIECTE, STUDII </t>
    </r>
    <r>
      <rPr>
        <b/>
        <sz val="12"/>
        <rFont val="Arial Narrow"/>
        <family val="2"/>
      </rPr>
      <t>Ş</t>
    </r>
    <r>
      <rPr>
        <b/>
        <sz val="12"/>
        <rFont val="Trebuchet MS"/>
        <family val="2"/>
      </rPr>
      <t xml:space="preserve">I ANALIZE            </t>
    </r>
  </si>
  <si>
    <t>IAŞI</t>
  </si>
  <si>
    <t xml:space="preserve">SERVICIUL PROIECTE, STUDII ŞI ANALIZE            </t>
  </si>
  <si>
    <t xml:space="preserve">SERVICIUL PROIECTE, STUDII ŞI ANALIZE </t>
  </si>
  <si>
    <r>
      <t>JUDE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UL</t>
    </r>
  </si>
  <si>
    <t>JUDEŢUL</t>
  </si>
  <si>
    <r>
      <t>ARGE</t>
    </r>
    <r>
      <rPr>
        <b/>
        <sz val="11"/>
        <rFont val="Arial Narrow"/>
        <family val="2"/>
      </rPr>
      <t>Ş</t>
    </r>
  </si>
  <si>
    <r>
      <t>BAC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</si>
  <si>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BISTRI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</si>
  <si>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BOTO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ANI</t>
    </r>
  </si>
  <si>
    <r>
      <t>BRA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OV</t>
    </r>
  </si>
  <si>
    <r>
      <t>BR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ILA</t>
    </r>
  </si>
  <si>
    <r>
      <t>BUZ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</si>
  <si>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CARA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 xml:space="preserve"> SEVERIN</t>
    </r>
  </si>
  <si>
    <r>
      <t>CONSTAN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</si>
  <si>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D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MBOVITA</t>
    </r>
  </si>
  <si>
    <r>
      <t>GALA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</si>
  <si>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IALOMI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</si>
  <si>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IA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</si>
  <si>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MARAMURE</t>
    </r>
    <r>
      <rPr>
        <b/>
        <sz val="11"/>
        <rFont val="Arial Narrow"/>
        <family val="2"/>
      </rPr>
      <t>Ş</t>
    </r>
  </si>
  <si>
    <r>
      <t>MEHEDIN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</si>
  <si>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MURE</t>
    </r>
    <r>
      <rPr>
        <b/>
        <sz val="11"/>
        <rFont val="Arial Narrow"/>
        <family val="2"/>
      </rPr>
      <t>Ş</t>
    </r>
  </si>
  <si>
    <r>
      <t>NEAM</t>
    </r>
    <r>
      <rPr>
        <b/>
        <sz val="11"/>
        <rFont val="Arial Narrow"/>
        <family val="2"/>
      </rPr>
      <t>Ţ</t>
    </r>
  </si>
  <si>
    <r>
      <t>S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LAJ</t>
    </r>
  </si>
  <si>
    <r>
      <t>TIMI</t>
    </r>
    <r>
      <rPr>
        <b/>
        <sz val="11"/>
        <rFont val="Arial Narrow"/>
        <family val="2"/>
      </rPr>
      <t>Ş</t>
    </r>
  </si>
  <si>
    <r>
      <t>V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LCEA</t>
    </r>
  </si>
  <si>
    <r>
      <t>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</si>
  <si>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BUCURE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TI  1</t>
    </r>
  </si>
  <si>
    <t>BUCUREŞTI  2</t>
  </si>
  <si>
    <t>BUCUREŞTI  3</t>
  </si>
  <si>
    <t>BUCUREŞTI  4</t>
  </si>
  <si>
    <t>BUCUREŞTI  5</t>
  </si>
  <si>
    <t>BUCUREŞTI  6</t>
  </si>
  <si>
    <r>
      <t xml:space="preserve">TOTAL 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AR</t>
    </r>
    <r>
      <rPr>
        <b/>
        <sz val="11"/>
        <rFont val="Calibri"/>
        <family val="2"/>
      </rPr>
      <t>Ă</t>
    </r>
  </si>
  <si>
    <t>ARGEŞ</t>
  </si>
  <si>
    <t>BACĂU</t>
  </si>
  <si>
    <t>BISTRIŢA</t>
  </si>
  <si>
    <t>BOTOŞANI</t>
  </si>
  <si>
    <t>BRAŞOV</t>
  </si>
  <si>
    <t>BRĂILA</t>
  </si>
  <si>
    <t>BUZĂU</t>
  </si>
  <si>
    <t>CARAŞ SEVERIN</t>
  </si>
  <si>
    <t>CONSTANŢA</t>
  </si>
  <si>
    <t>DÂMBOVITA</t>
  </si>
  <si>
    <t>GALAŢI</t>
  </si>
  <si>
    <t>IALOMIŢA</t>
  </si>
  <si>
    <t>MARAMUREŞ</t>
  </si>
  <si>
    <t>MEHEDINŢI</t>
  </si>
  <si>
    <t>MUREŞ</t>
  </si>
  <si>
    <t>NEAMŢ</t>
  </si>
  <si>
    <t>SĂLAJ</t>
  </si>
  <si>
    <t>TIMIŞ</t>
  </si>
  <si>
    <t>VÂLCEA</t>
  </si>
  <si>
    <t>CĂLĂRAŞI</t>
  </si>
  <si>
    <t>BUCUREŞTI  1</t>
  </si>
  <si>
    <t>TOTAL ŢARĂ</t>
  </si>
  <si>
    <r>
      <t>Asigur</t>
    </r>
    <r>
      <rPr>
        <b/>
        <sz val="10"/>
        <rFont val="Arial Narrow"/>
        <family val="2"/>
      </rPr>
      <t>ă</t>
    </r>
    <r>
      <rPr>
        <b/>
        <sz val="10"/>
        <rFont val="Trebuchet MS"/>
        <family val="2"/>
      </rPr>
      <t>ri soc. Total</t>
    </r>
  </si>
  <si>
    <t>Asigurări soc. Total</t>
  </si>
  <si>
    <r>
      <t>Precizare</t>
    </r>
    <r>
      <rPr>
        <sz val="11"/>
        <rFont val="Trebuchet MS"/>
        <family val="2"/>
      </rPr>
      <t>: Beneficiarii sistemului public de pensii, ale căror venituri din pensii și indemnizații, cumulate, se situează sub valoarea de</t>
    </r>
    <r>
      <rPr>
        <b/>
        <sz val="11"/>
        <rFont val="Trebuchet MS"/>
        <family val="2"/>
      </rPr>
      <t xml:space="preserve"> 400 de lei</t>
    </r>
    <r>
      <rPr>
        <sz val="11"/>
        <rFont val="Trebuchet MS"/>
        <family val="2"/>
      </rPr>
      <t xml:space="preserve">, încasează  lunar această valoare, denumită </t>
    </r>
    <r>
      <rPr>
        <b/>
        <sz val="11"/>
        <rFont val="Trebuchet MS"/>
        <family val="2"/>
      </rPr>
      <t>"Indemnizația socială pentru pensionari"</t>
    </r>
    <r>
      <rPr>
        <sz val="11"/>
        <rFont val="Trebuchet MS"/>
        <family val="2"/>
      </rPr>
      <t xml:space="preserve">, conform prevederilor Legii nr. 196/2009 și ale Legii nr. 118/2010.        </t>
    </r>
  </si>
  <si>
    <t xml:space="preserve">          Gruparea  numărului pensionarilor </t>
  </si>
  <si>
    <t xml:space="preserve">          Gruparea  numărului pensionarilor pe nivele de pensii conform deciziei</t>
  </si>
  <si>
    <r>
      <t>Invalizi, veterani si v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duve de 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zboi            - total-</t>
    </r>
  </si>
  <si>
    <t>5.Veterani de război</t>
  </si>
  <si>
    <r>
      <t>1. Mari mutila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 xml:space="preserve">i </t>
    </r>
    <r>
      <rPr>
        <b/>
        <sz val="11"/>
        <color theme="1"/>
        <rFont val="Arial Narrow"/>
        <family val="2"/>
      </rPr>
      <t>ş</t>
    </r>
    <r>
      <rPr>
        <b/>
        <sz val="11"/>
        <color theme="1"/>
        <rFont val="Trebuchet MS"/>
        <family val="2"/>
      </rPr>
      <t>i invalizi gradul I</t>
    </r>
  </si>
  <si>
    <t>4. Văduve de război</t>
  </si>
  <si>
    <t>7. Văduve de veterani de război</t>
  </si>
  <si>
    <t xml:space="preserve">5. Beneficiari de indemnizaţii cf. legii 341/2004 - recunoştinţei faţă de eroii-martiri şi luptătorii care au contribuit la victoria Revoluţiei române din decembrie 1989 </t>
  </si>
  <si>
    <t xml:space="preserve">3 Beneficiari de indemnizaţii cf. legii 189/2000 - privind aprobarea Ordonanţei Guvernului nr.105/1999 pentru modificarea şi completarea Decretului-lege nr.118/1990 privind acordarea unor drepturi persoanelor persecutate din motive politice de dictatură instaurată cu începere de la 6 DECEMBRIE 1945, precum şi celor deportate în străinătate ori constituite în prizonieri, republicat, cu modificările ulterioare </t>
  </si>
  <si>
    <r>
      <t>4. Beneficiari de indemnizaţii cf. legii 309/2002 - privind recunoa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terea 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i acordarea unor drepturi persoanelor care au efectuat stagiul militar </t>
    </r>
    <r>
      <rPr>
        <b/>
        <sz val="11"/>
        <color indexed="12"/>
        <rFont val="Calibri"/>
        <family val="2"/>
      </rPr>
      <t>î</t>
    </r>
    <r>
      <rPr>
        <b/>
        <sz val="11"/>
        <color indexed="12"/>
        <rFont val="Trebuchet MS"/>
        <family val="2"/>
      </rPr>
      <t>n cadrul Direc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 xml:space="preserve">iei Generale a Serviciului Muncii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>n perioada 1950-1961</t>
    </r>
  </si>
  <si>
    <r>
      <t>6. Arti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>ti cf. legii 109/2005</t>
    </r>
  </si>
  <si>
    <r>
      <t>7. Uniuni de crea</t>
    </r>
    <r>
      <rPr>
        <b/>
        <sz val="11"/>
        <color indexed="12"/>
        <rFont val="Arial Narrow"/>
        <family val="2"/>
      </rPr>
      <t>ţi</t>
    </r>
    <r>
      <rPr>
        <b/>
        <sz val="11"/>
        <color indexed="12"/>
        <rFont val="Trebuchet MS"/>
        <family val="2"/>
      </rPr>
      <t>i cf. legii 8/2006</t>
    </r>
  </si>
  <si>
    <r>
      <t>8. Beneficiari cf Legii 578/2004 - So</t>
    </r>
    <r>
      <rPr>
        <b/>
        <sz val="11"/>
        <color indexed="12"/>
        <rFont val="Arial Narrow"/>
        <family val="2"/>
      </rPr>
      <t xml:space="preserve">ţ </t>
    </r>
    <r>
      <rPr>
        <b/>
        <sz val="11"/>
        <color indexed="12"/>
        <rFont val="Trebuchet MS"/>
        <family val="2"/>
      </rPr>
      <t>Supravie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>uitor</t>
    </r>
  </si>
  <si>
    <t>Total ŢARĂ</t>
  </si>
  <si>
    <r>
      <t>Valoare medie suportat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 xml:space="preserve"> de la BS</t>
    </r>
  </si>
  <si>
    <t>Valoarea pensiei conform deciziei                      -lei-</t>
  </si>
  <si>
    <t>Pensia medie  luna curentă                -lei-</t>
  </si>
  <si>
    <t>Pensia medie luna anterioară           - lei-</t>
  </si>
  <si>
    <t xml:space="preserve">Pensia  medie luna crt. an anterior           -lei-     </t>
  </si>
  <si>
    <r>
      <t xml:space="preserve"> - cu perioade lucrate în agricultur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>, din care:</t>
    </r>
  </si>
  <si>
    <t xml:space="preserve"> - numai perioade în agricultură</t>
  </si>
  <si>
    <t xml:space="preserve">Valoarea pensiei conform deciziei                         -lei-                </t>
  </si>
  <si>
    <t>Pensia medie luna curentă          -lei-</t>
  </si>
  <si>
    <t>Pensia medie luna anterioară        -lei-</t>
  </si>
  <si>
    <t>Pensia medie luna curentă   an anterior          -lei-</t>
  </si>
  <si>
    <t xml:space="preserve">  - cu perioade lucrate în agricultură, din care:</t>
  </si>
  <si>
    <t xml:space="preserve">  - numai perioade în agricultură</t>
  </si>
  <si>
    <t>1. TOTAL SISTEM, din care:</t>
  </si>
  <si>
    <t>Valoarea pensiei conform deciziei                   -lei-</t>
  </si>
  <si>
    <t>Pensia medie luna anterioară      -lei-</t>
  </si>
  <si>
    <t>Operator de date cu caracter personal număr  4104</t>
  </si>
  <si>
    <t>PENSIA MEDIE          -lei-</t>
  </si>
  <si>
    <t>Număr fizic pensionari</t>
  </si>
  <si>
    <t>Cod județ</t>
  </si>
  <si>
    <t>Pensie anticipată</t>
  </si>
  <si>
    <t xml:space="preserve">Pensie anticipată parţială </t>
  </si>
  <si>
    <t>Invaliditate Total</t>
  </si>
  <si>
    <t>Din care:</t>
  </si>
  <si>
    <t xml:space="preserve"> INDICATORII PRIVIND INDEMNIZAȚIILE ȘI SPORURILE CONFORM LEGII NR. 49/1991 ȘI  LEGII NR. 44/1994</t>
  </si>
  <si>
    <t>Număr fizic</t>
  </si>
  <si>
    <r>
      <t>Valoare indemniza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>ie lunar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 xml:space="preserve">                  -lei-</t>
    </r>
  </si>
  <si>
    <t>Valoare spor lunar                      -lei-</t>
  </si>
  <si>
    <t>Valoare           rentă lunară                  -lei-</t>
  </si>
  <si>
    <t>Total drepturi       lunare                   -lei-</t>
  </si>
  <si>
    <t>Valoarea  medie lunară         -lei-</t>
  </si>
  <si>
    <t>6. Accidentati în afară serv.ordonat</t>
  </si>
  <si>
    <t>BENEFICIARI DE LEGI ȘI INDEMNIZAŢII SPECIALE</t>
  </si>
  <si>
    <t>1. Beneficiari cf. legii 49/1991 și legii 44/1994 - privind veteranii de război, precum şi unele drepturi ale invalizilor şi văduvelor de război</t>
  </si>
  <si>
    <r>
      <t>2 Beneficiari de indemnizaţii cf. D.L. 118/1990 - privind acordarea unor drepturi persoanelor persecutate din motive politice de dictatură instaurat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 cu începere de la 6 DECEMBRIE 1945, precum şi celor deportate în str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>in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tate ori constituite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 xml:space="preserve">n prizonieri </t>
    </r>
  </si>
  <si>
    <t>Indemnizaţie medie                                     - lei-</t>
  </si>
  <si>
    <t>DÂMBOVIȚA</t>
  </si>
  <si>
    <t>Operator de date cu caracter personal număr 4104</t>
  </si>
  <si>
    <t xml:space="preserve"> Existent la finele lunii  MAI 2016                                                                                                                                 </t>
  </si>
  <si>
    <t xml:space="preserve">       Existent la finele lunii  MAI 2016                                                                                                                                    </t>
  </si>
  <si>
    <t xml:space="preserve">       Existent la finele lunii  MAI 2016</t>
  </si>
  <si>
    <t xml:space="preserve">  MAI 2016 </t>
  </si>
  <si>
    <t xml:space="preserve"> MAI 2016                                                                                                                                    </t>
  </si>
  <si>
    <t xml:space="preserve"> MAI 2016      </t>
  </si>
  <si>
    <t xml:space="preserve">    Existent la finele lunii  MAI 2016                                                                                                                                                            </t>
  </si>
  <si>
    <t>Număr de beneficiari ai indemnizaţiei sociale pentru pensionari - MAI 2016</t>
  </si>
  <si>
    <t xml:space="preserve"> INDICATORII DE PENSII - AGRICULTORI</t>
  </si>
  <si>
    <r>
      <t>( beneficiari proveni</t>
    </r>
    <r>
      <rPr>
        <b/>
        <sz val="12"/>
        <rFont val="Arial Narrow"/>
        <family val="2"/>
      </rPr>
      <t>ţ</t>
    </r>
    <r>
      <rPr>
        <b/>
        <sz val="12"/>
        <rFont val="Trebuchet MS"/>
        <family val="2"/>
      </rPr>
      <t>i din fostul sistem de pensii al agricultorilor )</t>
    </r>
  </si>
  <si>
    <t xml:space="preserve">                  TOTAL AGRICULTORI ( beneficiari proveniţi din fostul sistem de pensii al agricultorilor )</t>
  </si>
  <si>
    <t>Pensionari agricultori  (beneficiari proveniţi din fostul sistem de pensii al agricultorilor )</t>
  </si>
  <si>
    <t xml:space="preserve">      AGRICULTORI( beneficiari proveniţi din fostul sistem de pensii al agricultorilor ) pe nivele de pensii conform deciziei</t>
  </si>
  <si>
    <t>Existent în plată la finele lunii  MAI  2016</t>
  </si>
  <si>
    <t>PENSIA MEDIE                                - RON-</t>
  </si>
  <si>
    <t>Legea nr. 216/2015 privind acordarea pensiei de serviciu membrilor Corpului diplomatic şi consular al României</t>
  </si>
  <si>
    <t>LEGE 215 /2015  pentru modificarea şi completarea Legii nr. 7/2006 privind statutul funcţionarului public parlamentar</t>
  </si>
  <si>
    <t>Lege 303/2004 -privind statutul procurorilor și judecătorilor</t>
  </si>
  <si>
    <t>Pensiile de serviciu pentru consilierii de conturi ai Curții de Conturi – Decizia CCR 297/2012 (Lege 217/2008 -Curtea de Conturi)</t>
  </si>
  <si>
    <t>Notă: Situația include și beneficiari de pensii de serviciu cu drepturi repuse în plată în urma unor hotărâri judecătorești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</si>
</sst>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"/>
  </numFmts>
  <fonts count="86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MS Sans Serif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.5"/>
      <name val="MS Sans Serif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7"/>
      <name val="MS Sans Serif"/>
      <family val="2"/>
    </font>
    <font>
      <b/>
      <sz val="8.5"/>
      <name val="MS Sans Serif"/>
      <family val="2"/>
    </font>
    <font>
      <b/>
      <sz val="9"/>
      <name val="MS Sans Serif"/>
      <family val="2"/>
    </font>
    <font>
      <b/>
      <sz val="8"/>
      <name val="Times New Roman"/>
      <family val="1"/>
    </font>
    <font>
      <b/>
      <sz val="8"/>
      <name val="MS Sans Serif"/>
      <family val="2"/>
    </font>
    <font>
      <sz val="8"/>
      <name val="Arial"/>
      <family val="2"/>
    </font>
    <font>
      <b/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.5"/>
      <name val="MS Sans Serif"/>
      <family val="2"/>
    </font>
    <font>
      <sz val="13"/>
      <name val="MS Sans Serif"/>
      <family val="2"/>
    </font>
    <font>
      <sz val="13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7.5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sz val="10"/>
      <color theme="1"/>
      <name val="MS Sans Serif"/>
      <family val="2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0"/>
      <name val="Arial"/>
      <charset val="238"/>
    </font>
    <font>
      <sz val="10"/>
      <color theme="1"/>
      <name val="Arial"/>
      <family val="2"/>
    </font>
    <font>
      <sz val="10"/>
      <name val="Arial Narrow"/>
      <family val="2"/>
    </font>
    <font>
      <sz val="15"/>
      <color theme="1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</font>
    <font>
      <i/>
      <sz val="10"/>
      <name val="Arial"/>
      <family val="2"/>
    </font>
    <font>
      <b/>
      <sz val="12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name val="Arial Narrow"/>
      <family val="2"/>
    </font>
    <font>
      <b/>
      <u/>
      <sz val="11"/>
      <name val="Trebuchet MS"/>
      <family val="2"/>
    </font>
    <font>
      <b/>
      <sz val="11"/>
      <color theme="1"/>
      <name val="Arial Narrow"/>
      <family val="2"/>
    </font>
    <font>
      <b/>
      <sz val="12"/>
      <color indexed="12"/>
      <name val="Trebuchet MS"/>
      <family val="2"/>
    </font>
    <font>
      <b/>
      <sz val="11"/>
      <color indexed="12"/>
      <name val="Trebuchet MS"/>
      <family val="2"/>
    </font>
    <font>
      <b/>
      <sz val="11"/>
      <color indexed="12"/>
      <name val="Arial Narrow"/>
      <family val="2"/>
    </font>
    <font>
      <b/>
      <sz val="11"/>
      <color indexed="12"/>
      <name val="Times New Roman"/>
      <family val="1"/>
    </font>
    <font>
      <b/>
      <sz val="11"/>
      <color indexed="12"/>
      <name val="Calibri"/>
      <family val="2"/>
    </font>
    <font>
      <b/>
      <i/>
      <sz val="11"/>
      <name val="Trebuchet MS"/>
      <family val="2"/>
    </font>
    <font>
      <sz val="9"/>
      <name val="Times New Roman"/>
      <family val="1"/>
    </font>
    <font>
      <b/>
      <sz val="9"/>
      <name val="Trebuchet MS"/>
      <family val="2"/>
    </font>
    <font>
      <sz val="10"/>
      <color theme="1"/>
      <name val="Trebuchet MS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2"/>
      <color indexed="16"/>
      <name val="Times New Roman"/>
      <family val="1"/>
    </font>
    <font>
      <sz val="15"/>
      <color indexed="16"/>
      <name val="Arial"/>
      <family val="2"/>
    </font>
    <font>
      <b/>
      <sz val="16"/>
      <color indexed="16"/>
      <name val="Times New Roman"/>
      <family val="1"/>
    </font>
    <font>
      <b/>
      <sz val="13"/>
      <color indexed="16"/>
      <name val="Times New Roman"/>
      <family val="1"/>
    </font>
    <font>
      <b/>
      <i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6" fillId="0" borderId="0"/>
    <xf numFmtId="0" fontId="2" fillId="0" borderId="0"/>
    <xf numFmtId="0" fontId="30" fillId="0" borderId="0"/>
    <xf numFmtId="0" fontId="30" fillId="0" borderId="0"/>
    <xf numFmtId="0" fontId="26" fillId="0" borderId="0"/>
    <xf numFmtId="0" fontId="45" fillId="0" borderId="0"/>
    <xf numFmtId="0" fontId="26" fillId="0" borderId="0"/>
    <xf numFmtId="0" fontId="47" fillId="0" borderId="0"/>
    <xf numFmtId="0" fontId="51" fillId="0" borderId="0"/>
    <xf numFmtId="0" fontId="2" fillId="0" borderId="0"/>
    <xf numFmtId="0" fontId="47" fillId="0" borderId="0"/>
  </cellStyleXfs>
  <cellXfs count="581">
    <xf numFmtId="0" fontId="0" fillId="0" borderId="0" xfId="0"/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3" fontId="0" fillId="0" borderId="0" xfId="0" applyNumberFormat="1"/>
    <xf numFmtId="49" fontId="8" fillId="0" borderId="0" xfId="0" applyNumberFormat="1" applyFont="1" applyAlignment="1">
      <alignment horizontal="centerContinuous" vertical="center"/>
    </xf>
    <xf numFmtId="0" fontId="2" fillId="0" borderId="0" xfId="2"/>
    <xf numFmtId="0" fontId="16" fillId="0" borderId="0" xfId="2" applyFont="1"/>
    <xf numFmtId="0" fontId="17" fillId="0" borderId="0" xfId="2" applyFont="1" applyBorder="1" applyAlignment="1">
      <alignment horizontal="centerContinuous" vertical="center"/>
    </xf>
    <xf numFmtId="0" fontId="16" fillId="0" borderId="0" xfId="2" quotePrefix="1" applyFont="1" applyAlignment="1">
      <alignment horizontal="center"/>
    </xf>
    <xf numFmtId="2" fontId="2" fillId="0" borderId="0" xfId="2" applyNumberFormat="1" applyAlignment="1">
      <alignment horizontal="center" vertical="center" wrapText="1"/>
    </xf>
    <xf numFmtId="0" fontId="3" fillId="0" borderId="0" xfId="2" quotePrefix="1" applyFont="1" applyBorder="1" applyAlignment="1">
      <alignment horizontal="centerContinuous"/>
    </xf>
    <xf numFmtId="0" fontId="17" fillId="0" borderId="0" xfId="2" applyFont="1" applyAlignment="1">
      <alignment horizontal="centerContinuous" vertical="center"/>
    </xf>
    <xf numFmtId="0" fontId="20" fillId="0" borderId="0" xfId="2" applyFont="1" applyAlignment="1"/>
    <xf numFmtId="0" fontId="18" fillId="0" borderId="0" xfId="2" applyFont="1"/>
    <xf numFmtId="0" fontId="17" fillId="0" borderId="0" xfId="2" quotePrefix="1" applyFont="1" applyBorder="1" applyAlignment="1">
      <alignment horizontal="centerContinuous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Border="1" applyAlignment="1"/>
    <xf numFmtId="0" fontId="10" fillId="0" borderId="0" xfId="0" applyFont="1"/>
    <xf numFmtId="0" fontId="0" fillId="0" borderId="1" xfId="0" applyBorder="1" applyAlignment="1">
      <alignment horizontal="left" vertical="center" wrapText="1"/>
    </xf>
    <xf numFmtId="0" fontId="15" fillId="2" borderId="0" xfId="2" applyFont="1" applyFill="1" applyBorder="1"/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165" fontId="16" fillId="0" borderId="0" xfId="2" applyNumberFormat="1" applyFont="1" applyBorder="1" applyAlignment="1">
      <alignment horizontal="right" vertical="center" wrapText="1"/>
    </xf>
    <xf numFmtId="165" fontId="16" fillId="0" borderId="1" xfId="2" applyNumberFormat="1" applyFont="1" applyBorder="1" applyAlignment="1">
      <alignment horizontal="right" vertical="center" wrapText="1"/>
    </xf>
    <xf numFmtId="3" fontId="28" fillId="3" borderId="4" xfId="2" applyNumberFormat="1" applyFont="1" applyFill="1" applyBorder="1"/>
    <xf numFmtId="3" fontId="28" fillId="4" borderId="4" xfId="2" applyNumberFormat="1" applyFont="1" applyFill="1" applyBorder="1"/>
    <xf numFmtId="3" fontId="28" fillId="0" borderId="7" xfId="2" applyNumberFormat="1" applyFont="1" applyBorder="1"/>
    <xf numFmtId="3" fontId="28" fillId="0" borderId="8" xfId="2" applyNumberFormat="1" applyFont="1" applyBorder="1"/>
    <xf numFmtId="3" fontId="28" fillId="0" borderId="9" xfId="2" applyNumberFormat="1" applyFont="1" applyBorder="1"/>
    <xf numFmtId="3" fontId="28" fillId="5" borderId="4" xfId="2" applyNumberFormat="1" applyFont="1" applyFill="1" applyBorder="1"/>
    <xf numFmtId="3" fontId="28" fillId="0" borderId="10" xfId="2" applyNumberFormat="1" applyFont="1" applyFill="1" applyBorder="1"/>
    <xf numFmtId="4" fontId="28" fillId="3" borderId="4" xfId="2" applyNumberFormat="1" applyFont="1" applyFill="1" applyBorder="1"/>
    <xf numFmtId="3" fontId="28" fillId="3" borderId="4" xfId="2" applyNumberFormat="1" applyFont="1" applyFill="1" applyBorder="1" applyAlignment="1">
      <alignment horizontal="right"/>
    </xf>
    <xf numFmtId="164" fontId="28" fillId="3" borderId="4" xfId="2" applyNumberFormat="1" applyFont="1" applyFill="1" applyBorder="1"/>
    <xf numFmtId="2" fontId="28" fillId="3" borderId="4" xfId="2" applyNumberFormat="1" applyFont="1" applyFill="1" applyBorder="1" applyAlignment="1">
      <alignment horizontal="right"/>
    </xf>
    <xf numFmtId="4" fontId="28" fillId="4" borderId="4" xfId="2" applyNumberFormat="1" applyFont="1" applyFill="1" applyBorder="1"/>
    <xf numFmtId="3" fontId="28" fillId="4" borderId="4" xfId="2" applyNumberFormat="1" applyFont="1" applyFill="1" applyBorder="1" applyAlignment="1">
      <alignment horizontal="right"/>
    </xf>
    <xf numFmtId="164" fontId="28" fillId="4" borderId="4" xfId="2" applyNumberFormat="1" applyFont="1" applyFill="1" applyBorder="1"/>
    <xf numFmtId="2" fontId="28" fillId="4" borderId="4" xfId="2" applyNumberFormat="1" applyFont="1" applyFill="1" applyBorder="1" applyAlignment="1">
      <alignment horizontal="right"/>
    </xf>
    <xf numFmtId="4" fontId="28" fillId="4" borderId="11" xfId="2" applyNumberFormat="1" applyFont="1" applyFill="1" applyBorder="1"/>
    <xf numFmtId="3" fontId="28" fillId="0" borderId="8" xfId="2" applyNumberFormat="1" applyFont="1" applyBorder="1" applyAlignment="1">
      <alignment horizontal="right"/>
    </xf>
    <xf numFmtId="164" fontId="28" fillId="0" borderId="8" xfId="2" applyNumberFormat="1" applyFont="1" applyBorder="1"/>
    <xf numFmtId="2" fontId="28" fillId="0" borderId="8" xfId="2" applyNumberFormat="1" applyFont="1" applyBorder="1" applyAlignment="1">
      <alignment horizontal="right"/>
    </xf>
    <xf numFmtId="4" fontId="28" fillId="0" borderId="8" xfId="2" applyNumberFormat="1" applyFont="1" applyBorder="1"/>
    <xf numFmtId="4" fontId="28" fillId="0" borderId="12" xfId="2" applyNumberFormat="1" applyFont="1" applyBorder="1"/>
    <xf numFmtId="3" fontId="28" fillId="0" borderId="8" xfId="2" quotePrefix="1" applyNumberFormat="1" applyFont="1" applyBorder="1" applyAlignment="1">
      <alignment horizontal="center"/>
    </xf>
    <xf numFmtId="49" fontId="28" fillId="0" borderId="8" xfId="2" applyNumberFormat="1" applyFont="1" applyBorder="1" applyAlignment="1">
      <alignment horizontal="center" vertical="center"/>
    </xf>
    <xf numFmtId="49" fontId="28" fillId="0" borderId="12" xfId="2" applyNumberFormat="1" applyFont="1" applyBorder="1" applyAlignment="1">
      <alignment horizontal="center" vertical="center"/>
    </xf>
    <xf numFmtId="4" fontId="28" fillId="0" borderId="8" xfId="2" applyNumberFormat="1" applyFont="1" applyFill="1" applyBorder="1"/>
    <xf numFmtId="164" fontId="28" fillId="0" borderId="8" xfId="2" applyNumberFormat="1" applyFont="1" applyBorder="1" applyAlignment="1">
      <alignment horizontal="right"/>
    </xf>
    <xf numFmtId="3" fontId="28" fillId="0" borderId="13" xfId="2" applyNumberFormat="1" applyFont="1" applyBorder="1"/>
    <xf numFmtId="3" fontId="28" fillId="0" borderId="9" xfId="2" applyNumberFormat="1" applyFont="1" applyBorder="1" applyAlignment="1">
      <alignment horizontal="right"/>
    </xf>
    <xf numFmtId="164" fontId="28" fillId="0" borderId="9" xfId="2" applyNumberFormat="1" applyFont="1" applyBorder="1"/>
    <xf numFmtId="2" fontId="28" fillId="0" borderId="9" xfId="2" applyNumberFormat="1" applyFont="1" applyBorder="1" applyAlignment="1">
      <alignment horizontal="right"/>
    </xf>
    <xf numFmtId="4" fontId="28" fillId="0" borderId="9" xfId="2" applyNumberFormat="1" applyFont="1" applyBorder="1"/>
    <xf numFmtId="4" fontId="28" fillId="0" borderId="14" xfId="2" applyNumberFormat="1" applyFont="1" applyBorder="1"/>
    <xf numFmtId="4" fontId="28" fillId="5" borderId="4" xfId="2" applyNumberFormat="1" applyFont="1" applyFill="1" applyBorder="1"/>
    <xf numFmtId="3" fontId="28" fillId="5" borderId="4" xfId="2" applyNumberFormat="1" applyFont="1" applyFill="1" applyBorder="1" applyAlignment="1">
      <alignment horizontal="right"/>
    </xf>
    <xf numFmtId="164" fontId="28" fillId="5" borderId="4" xfId="2" applyNumberFormat="1" applyFont="1" applyFill="1" applyBorder="1"/>
    <xf numFmtId="2" fontId="28" fillId="5" borderId="4" xfId="2" applyNumberFormat="1" applyFont="1" applyFill="1" applyBorder="1" applyAlignment="1">
      <alignment horizontal="right"/>
    </xf>
    <xf numFmtId="4" fontId="28" fillId="5" borderId="11" xfId="2" applyNumberFormat="1" applyFont="1" applyFill="1" applyBorder="1"/>
    <xf numFmtId="3" fontId="28" fillId="0" borderId="10" xfId="2" applyNumberFormat="1" applyFont="1" applyBorder="1"/>
    <xf numFmtId="4" fontId="28" fillId="0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164" fontId="28" fillId="0" borderId="10" xfId="2" applyNumberFormat="1" applyFont="1" applyFill="1" applyBorder="1"/>
    <xf numFmtId="2" fontId="28" fillId="0" borderId="10" xfId="2" applyNumberFormat="1" applyFont="1" applyFill="1" applyBorder="1" applyAlignment="1">
      <alignment horizontal="right"/>
    </xf>
    <xf numFmtId="4" fontId="28" fillId="0" borderId="15" xfId="2" applyNumberFormat="1" applyFont="1" applyFill="1" applyBorder="1"/>
    <xf numFmtId="0" fontId="15" fillId="0" borderId="0" xfId="2" applyFont="1"/>
    <xf numFmtId="0" fontId="8" fillId="1" borderId="5" xfId="3" applyFont="1" applyFill="1" applyBorder="1" applyAlignment="1">
      <alignment horizontal="center" vertical="center"/>
    </xf>
    <xf numFmtId="0" fontId="10" fillId="1" borderId="5" xfId="3" applyFont="1" applyFill="1" applyBorder="1" applyAlignment="1">
      <alignment horizontal="center" vertical="center" wrapText="1"/>
    </xf>
    <xf numFmtId="0" fontId="10" fillId="1" borderId="3" xfId="3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13" fillId="1" borderId="7" xfId="3" applyFont="1" applyFill="1" applyBorder="1" applyAlignment="1">
      <alignment horizontal="left" vertical="center"/>
    </xf>
    <xf numFmtId="3" fontId="29" fillId="0" borderId="7" xfId="3" applyNumberFormat="1" applyFont="1" applyBorder="1" applyAlignment="1">
      <alignment horizontal="right" vertical="center"/>
    </xf>
    <xf numFmtId="3" fontId="29" fillId="0" borderId="17" xfId="3" applyNumberFormat="1" applyFont="1" applyBorder="1" applyAlignment="1">
      <alignment horizontal="right" vertical="center"/>
    </xf>
    <xf numFmtId="0" fontId="13" fillId="1" borderId="13" xfId="3" applyFont="1" applyFill="1" applyBorder="1" applyAlignment="1">
      <alignment horizontal="left" vertical="center"/>
    </xf>
    <xf numFmtId="0" fontId="29" fillId="0" borderId="9" xfId="3" applyFont="1" applyBorder="1"/>
    <xf numFmtId="3" fontId="29" fillId="0" borderId="18" xfId="3" applyNumberFormat="1" applyFont="1" applyBorder="1" applyAlignment="1">
      <alignment horizontal="right" vertical="center"/>
    </xf>
    <xf numFmtId="0" fontId="13" fillId="1" borderId="13" xfId="3" quotePrefix="1" applyFont="1" applyFill="1" applyBorder="1" applyAlignment="1">
      <alignment horizontal="left" vertical="center"/>
    </xf>
    <xf numFmtId="0" fontId="29" fillId="0" borderId="13" xfId="3" applyFont="1" applyBorder="1"/>
    <xf numFmtId="3" fontId="29" fillId="0" borderId="13" xfId="3" applyNumberFormat="1" applyFont="1" applyBorder="1" applyAlignment="1">
      <alignment horizontal="right" vertical="center"/>
    </xf>
    <xf numFmtId="0" fontId="13" fillId="1" borderId="7" xfId="3" quotePrefix="1" applyFont="1" applyFill="1" applyBorder="1" applyAlignment="1">
      <alignment horizontal="left" vertical="center"/>
    </xf>
    <xf numFmtId="3" fontId="29" fillId="0" borderId="8" xfId="3" applyNumberFormat="1" applyFont="1" applyBorder="1" applyAlignment="1">
      <alignment horizontal="right" vertical="center"/>
    </xf>
    <xf numFmtId="0" fontId="13" fillId="1" borderId="7" xfId="3" applyFont="1" applyFill="1" applyBorder="1" applyAlignment="1">
      <alignment horizontal="left" vertical="center" wrapText="1"/>
    </xf>
    <xf numFmtId="0" fontId="13" fillId="1" borderId="19" xfId="3" applyFont="1" applyFill="1" applyBorder="1" applyAlignment="1">
      <alignment horizontal="left" vertical="center"/>
    </xf>
    <xf numFmtId="3" fontId="29" fillId="0" borderId="19" xfId="3" applyNumberFormat="1" applyFont="1" applyBorder="1" applyAlignment="1">
      <alignment horizontal="right" vertical="center"/>
    </xf>
    <xf numFmtId="3" fontId="29" fillId="0" borderId="20" xfId="3" applyNumberFormat="1" applyFont="1" applyBorder="1" applyAlignment="1">
      <alignment horizontal="right" vertical="center"/>
    </xf>
    <xf numFmtId="165" fontId="29" fillId="0" borderId="17" xfId="3" applyNumberFormat="1" applyFont="1" applyBorder="1" applyAlignment="1">
      <alignment horizontal="right" vertical="center"/>
    </xf>
    <xf numFmtId="165" fontId="29" fillId="0" borderId="18" xfId="3" applyNumberFormat="1" applyFont="1" applyBorder="1" applyAlignment="1">
      <alignment horizontal="right" vertical="center"/>
    </xf>
    <xf numFmtId="165" fontId="29" fillId="0" borderId="8" xfId="3" applyNumberFormat="1" applyFont="1" applyBorder="1"/>
    <xf numFmtId="165" fontId="29" fillId="0" borderId="20" xfId="3" applyNumberFormat="1" applyFont="1" applyBorder="1" applyAlignment="1">
      <alignment horizontal="right" vertical="center"/>
    </xf>
    <xf numFmtId="3" fontId="32" fillId="0" borderId="7" xfId="2" applyNumberFormat="1" applyFont="1" applyBorder="1"/>
    <xf numFmtId="4" fontId="32" fillId="6" borderId="7" xfId="2" applyNumberFormat="1" applyFont="1" applyFill="1" applyBorder="1"/>
    <xf numFmtId="164" fontId="32" fillId="0" borderId="7" xfId="2" applyNumberFormat="1" applyFont="1" applyBorder="1"/>
    <xf numFmtId="2" fontId="32" fillId="0" borderId="7" xfId="2" applyNumberFormat="1" applyFont="1" applyBorder="1" applyAlignment="1">
      <alignment horizontal="right"/>
    </xf>
    <xf numFmtId="4" fontId="32" fillId="0" borderId="7" xfId="2" applyNumberFormat="1" applyFont="1" applyBorder="1"/>
    <xf numFmtId="4" fontId="32" fillId="0" borderId="21" xfId="2" applyNumberFormat="1" applyFont="1" applyBorder="1"/>
    <xf numFmtId="3" fontId="32" fillId="0" borderId="8" xfId="2" applyNumberFormat="1" applyFont="1" applyBorder="1"/>
    <xf numFmtId="3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/>
    <xf numFmtId="2" fontId="32" fillId="0" borderId="8" xfId="2" applyNumberFormat="1" applyFont="1" applyBorder="1" applyAlignment="1">
      <alignment horizontal="right"/>
    </xf>
    <xf numFmtId="4" fontId="32" fillId="0" borderId="8" xfId="2" applyNumberFormat="1" applyFont="1" applyBorder="1"/>
    <xf numFmtId="4" fontId="32" fillId="0" borderId="12" xfId="2" applyNumberFormat="1" applyFont="1" applyBorder="1"/>
    <xf numFmtId="3" fontId="32" fillId="0" borderId="8" xfId="2" quotePrefix="1" applyNumberFormat="1" applyFont="1" applyBorder="1" applyAlignment="1">
      <alignment horizontal="center"/>
    </xf>
    <xf numFmtId="49" fontId="32" fillId="0" borderId="7" xfId="2" quotePrefix="1" applyNumberFormat="1" applyFont="1" applyBorder="1" applyAlignment="1">
      <alignment horizontal="center"/>
    </xf>
    <xf numFmtId="49" fontId="32" fillId="0" borderId="8" xfId="2" applyNumberFormat="1" applyFont="1" applyBorder="1" applyAlignment="1">
      <alignment horizontal="center" vertical="center"/>
    </xf>
    <xf numFmtId="49" fontId="32" fillId="0" borderId="12" xfId="2" applyNumberFormat="1" applyFont="1" applyBorder="1" applyAlignment="1">
      <alignment horizontal="center" vertical="center"/>
    </xf>
    <xf numFmtId="49" fontId="32" fillId="0" borderId="8" xfId="2" quotePrefix="1" applyNumberFormat="1" applyFont="1" applyBorder="1" applyAlignment="1">
      <alignment horizontal="center"/>
    </xf>
    <xf numFmtId="4" fontId="32" fillId="0" borderId="8" xfId="2" applyNumberFormat="1" applyFont="1" applyFill="1" applyBorder="1"/>
    <xf numFmtId="3" fontId="32" fillId="0" borderId="8" xfId="2" applyNumberFormat="1" applyFont="1" applyBorder="1" applyAlignment="1">
      <alignment horizontal="right"/>
    </xf>
    <xf numFmtId="3" fontId="32" fillId="0" borderId="13" xfId="2" applyNumberFormat="1" applyFont="1" applyBorder="1"/>
    <xf numFmtId="4" fontId="32" fillId="6" borderId="13" xfId="2" applyNumberFormat="1" applyFont="1" applyFill="1" applyBorder="1"/>
    <xf numFmtId="3" fontId="32" fillId="0" borderId="13" xfId="2" applyNumberFormat="1" applyFont="1" applyBorder="1" applyAlignment="1">
      <alignment horizontal="right"/>
    </xf>
    <xf numFmtId="164" fontId="32" fillId="0" borderId="13" xfId="2" applyNumberFormat="1" applyFont="1" applyBorder="1"/>
    <xf numFmtId="164" fontId="28" fillId="0" borderId="13" xfId="2" applyNumberFormat="1" applyFont="1" applyBorder="1"/>
    <xf numFmtId="2" fontId="32" fillId="0" borderId="13" xfId="2" applyNumberFormat="1" applyFont="1" applyBorder="1" applyAlignment="1">
      <alignment horizontal="right"/>
    </xf>
    <xf numFmtId="4" fontId="32" fillId="0" borderId="13" xfId="2" applyNumberFormat="1" applyFont="1" applyBorder="1"/>
    <xf numFmtId="4" fontId="32" fillId="0" borderId="22" xfId="2" applyNumberFormat="1" applyFont="1" applyBorder="1"/>
    <xf numFmtId="3" fontId="32" fillId="0" borderId="7" xfId="2" applyNumberFormat="1" applyFont="1" applyBorder="1" applyAlignment="1">
      <alignment horizontal="right" vertical="center"/>
    </xf>
    <xf numFmtId="164" fontId="32" fillId="0" borderId="7" xfId="2" applyNumberFormat="1" applyFont="1" applyBorder="1" applyAlignment="1">
      <alignment horizontal="right" vertical="center"/>
    </xf>
    <xf numFmtId="3" fontId="28" fillId="0" borderId="4" xfId="2" applyNumberFormat="1" applyFont="1" applyBorder="1"/>
    <xf numFmtId="4" fontId="28" fillId="6" borderId="4" xfId="2" applyNumberFormat="1" applyFont="1" applyFill="1" applyBorder="1"/>
    <xf numFmtId="3" fontId="28" fillId="0" borderId="4" xfId="2" applyNumberFormat="1" applyFont="1" applyBorder="1" applyAlignment="1">
      <alignment horizontal="right"/>
    </xf>
    <xf numFmtId="164" fontId="28" fillId="0" borderId="4" xfId="2" applyNumberFormat="1" applyFont="1" applyBorder="1"/>
    <xf numFmtId="2" fontId="28" fillId="0" borderId="4" xfId="2" applyNumberFormat="1" applyFont="1" applyBorder="1" applyAlignment="1">
      <alignment horizontal="right"/>
    </xf>
    <xf numFmtId="4" fontId="28" fillId="0" borderId="4" xfId="2" applyNumberFormat="1" applyFont="1" applyBorder="1"/>
    <xf numFmtId="4" fontId="28" fillId="0" borderId="11" xfId="2" applyNumberFormat="1" applyFont="1" applyBorder="1"/>
    <xf numFmtId="0" fontId="16" fillId="0" borderId="0" xfId="2" applyFont="1" applyBorder="1" applyAlignment="1">
      <alignment horizontal="left" vertical="center"/>
    </xf>
    <xf numFmtId="0" fontId="6" fillId="7" borderId="2" xfId="2" applyFont="1" applyFill="1" applyBorder="1"/>
    <xf numFmtId="0" fontId="6" fillId="7" borderId="23" xfId="2" applyFont="1" applyFill="1" applyBorder="1"/>
    <xf numFmtId="0" fontId="6" fillId="7" borderId="24" xfId="2" applyFont="1" applyFill="1" applyBorder="1"/>
    <xf numFmtId="0" fontId="6" fillId="7" borderId="25" xfId="2" applyFont="1" applyFill="1" applyBorder="1"/>
    <xf numFmtId="0" fontId="6" fillId="7" borderId="26" xfId="2" applyFont="1" applyFill="1" applyBorder="1"/>
    <xf numFmtId="0" fontId="6" fillId="7" borderId="27" xfId="2" applyFont="1" applyFill="1" applyBorder="1"/>
    <xf numFmtId="0" fontId="6" fillId="7" borderId="28" xfId="2" applyFont="1" applyFill="1" applyBorder="1"/>
    <xf numFmtId="0" fontId="6" fillId="7" borderId="29" xfId="2" applyFont="1" applyFill="1" applyBorder="1"/>
    <xf numFmtId="0" fontId="6" fillId="7" borderId="30" xfId="2" quotePrefix="1" applyFont="1" applyFill="1" applyBorder="1"/>
    <xf numFmtId="0" fontId="9" fillId="0" borderId="0" xfId="2" quotePrefix="1" applyFont="1"/>
    <xf numFmtId="0" fontId="0" fillId="6" borderId="0" xfId="0" applyFill="1"/>
    <xf numFmtId="0" fontId="19" fillId="6" borderId="0" xfId="0" applyFont="1" applyFill="1"/>
    <xf numFmtId="0" fontId="3" fillId="6" borderId="0" xfId="0" applyFont="1" applyFill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3" fontId="27" fillId="6" borderId="37" xfId="0" applyNumberFormat="1" applyFont="1" applyFill="1" applyBorder="1" applyAlignment="1">
      <alignment horizontal="right" vertical="center"/>
    </xf>
    <xf numFmtId="3" fontId="27" fillId="6" borderId="40" xfId="0" applyNumberFormat="1" applyFont="1" applyFill="1" applyBorder="1" applyAlignment="1">
      <alignment horizontal="right" vertical="center"/>
    </xf>
    <xf numFmtId="2" fontId="27" fillId="6" borderId="41" xfId="0" applyNumberFormat="1" applyFont="1" applyFill="1" applyBorder="1" applyAlignment="1">
      <alignment horizontal="right" vertical="center"/>
    </xf>
    <xf numFmtId="3" fontId="26" fillId="6" borderId="37" xfId="0" applyNumberFormat="1" applyFont="1" applyFill="1" applyBorder="1" applyAlignment="1">
      <alignment horizontal="right" vertical="center"/>
    </xf>
    <xf numFmtId="3" fontId="26" fillId="6" borderId="40" xfId="0" applyNumberFormat="1" applyFont="1" applyFill="1" applyBorder="1" applyAlignment="1">
      <alignment horizontal="right" vertical="center"/>
    </xf>
    <xf numFmtId="2" fontId="26" fillId="6" borderId="42" xfId="0" applyNumberFormat="1" applyFont="1" applyFill="1" applyBorder="1" applyAlignment="1">
      <alignment horizontal="right" vertical="center"/>
    </xf>
    <xf numFmtId="2" fontId="26" fillId="6" borderId="41" xfId="0" applyNumberFormat="1" applyFont="1" applyFill="1" applyBorder="1" applyAlignment="1">
      <alignment horizontal="right" vertical="center"/>
    </xf>
    <xf numFmtId="2" fontId="27" fillId="6" borderId="42" xfId="0" applyNumberFormat="1" applyFont="1" applyFill="1" applyBorder="1" applyAlignment="1">
      <alignment horizontal="right" vertical="center"/>
    </xf>
    <xf numFmtId="3" fontId="26" fillId="6" borderId="44" xfId="0" applyNumberFormat="1" applyFont="1" applyFill="1" applyBorder="1" applyAlignment="1">
      <alignment horizontal="right" vertical="center"/>
    </xf>
    <xf numFmtId="3" fontId="26" fillId="6" borderId="45" xfId="0" applyNumberFormat="1" applyFont="1" applyFill="1" applyBorder="1" applyAlignment="1">
      <alignment horizontal="right" vertical="center"/>
    </xf>
    <xf numFmtId="2" fontId="26" fillId="6" borderId="46" xfId="0" applyNumberFormat="1" applyFont="1" applyFill="1" applyBorder="1" applyAlignment="1">
      <alignment horizontal="right" vertical="center"/>
    </xf>
    <xf numFmtId="2" fontId="26" fillId="6" borderId="47" xfId="0" applyNumberFormat="1" applyFont="1" applyFill="1" applyBorder="1" applyAlignment="1">
      <alignment horizontal="right" vertical="center"/>
    </xf>
    <xf numFmtId="2" fontId="27" fillId="6" borderId="49" xfId="0" applyNumberFormat="1" applyFont="1" applyFill="1" applyBorder="1" applyAlignment="1">
      <alignment horizontal="right" vertical="center"/>
    </xf>
    <xf numFmtId="2" fontId="27" fillId="6" borderId="50" xfId="0" applyNumberFormat="1" applyFont="1" applyFill="1" applyBorder="1" applyAlignment="1">
      <alignment horizontal="right" vertical="center"/>
    </xf>
    <xf numFmtId="3" fontId="26" fillId="6" borderId="52" xfId="0" applyNumberFormat="1" applyFont="1" applyFill="1" applyBorder="1" applyAlignment="1">
      <alignment horizontal="right" vertical="center"/>
    </xf>
    <xf numFmtId="2" fontId="26" fillId="6" borderId="53" xfId="0" applyNumberFormat="1" applyFont="1" applyFill="1" applyBorder="1" applyAlignment="1">
      <alignment horizontal="right" vertical="center"/>
    </xf>
    <xf numFmtId="2" fontId="26" fillId="6" borderId="54" xfId="0" applyNumberFormat="1" applyFont="1" applyFill="1" applyBorder="1" applyAlignment="1">
      <alignment horizontal="right" vertical="center"/>
    </xf>
    <xf numFmtId="0" fontId="0" fillId="6" borderId="0" xfId="0" applyFill="1" applyAlignment="1">
      <alignment wrapText="1"/>
    </xf>
    <xf numFmtId="0" fontId="4" fillId="6" borderId="0" xfId="0" applyFont="1" applyFill="1"/>
    <xf numFmtId="0" fontId="3" fillId="6" borderId="0" xfId="0" applyFont="1" applyFill="1" applyBorder="1" applyAlignment="1">
      <alignment horizontal="centerContinuous" vertical="center"/>
    </xf>
    <xf numFmtId="0" fontId="3" fillId="6" borderId="0" xfId="0" quotePrefix="1" applyFont="1" applyFill="1" applyBorder="1" applyAlignment="1">
      <alignment horizontal="centerContinuous"/>
    </xf>
    <xf numFmtId="3" fontId="27" fillId="6" borderId="59" xfId="0" applyNumberFormat="1" applyFont="1" applyFill="1" applyBorder="1" applyAlignment="1">
      <alignment horizontal="right" vertical="center"/>
    </xf>
    <xf numFmtId="3" fontId="0" fillId="6" borderId="0" xfId="0" applyNumberFormat="1" applyFill="1"/>
    <xf numFmtId="3" fontId="27" fillId="6" borderId="59" xfId="0" applyNumberFormat="1" applyFont="1" applyFill="1" applyBorder="1"/>
    <xf numFmtId="3" fontId="27" fillId="6" borderId="59" xfId="0" applyNumberFormat="1" applyFont="1" applyFill="1" applyBorder="1" applyAlignment="1">
      <alignment horizontal="right"/>
    </xf>
    <xf numFmtId="2" fontId="27" fillId="6" borderId="59" xfId="0" applyNumberFormat="1" applyFont="1" applyFill="1" applyBorder="1"/>
    <xf numFmtId="2" fontId="27" fillId="6" borderId="39" xfId="0" applyNumberFormat="1" applyFont="1" applyFill="1" applyBorder="1"/>
    <xf numFmtId="3" fontId="26" fillId="6" borderId="59" xfId="0" applyNumberFormat="1" applyFont="1" applyFill="1" applyBorder="1" applyAlignment="1">
      <alignment horizontal="right"/>
    </xf>
    <xf numFmtId="2" fontId="26" fillId="6" borderId="59" xfId="0" applyNumberFormat="1" applyFont="1" applyFill="1" applyBorder="1"/>
    <xf numFmtId="2" fontId="26" fillId="6" borderId="62" xfId="0" applyNumberFormat="1" applyFont="1" applyFill="1" applyBorder="1"/>
    <xf numFmtId="3" fontId="26" fillId="6" borderId="59" xfId="0" applyNumberFormat="1" applyFont="1" applyFill="1" applyBorder="1"/>
    <xf numFmtId="3" fontId="27" fillId="6" borderId="58" xfId="0" applyNumberFormat="1" applyFont="1" applyFill="1" applyBorder="1"/>
    <xf numFmtId="3" fontId="26" fillId="6" borderId="58" xfId="0" applyNumberFormat="1" applyFont="1" applyFill="1" applyBorder="1" applyAlignment="1">
      <alignment horizontal="right"/>
    </xf>
    <xf numFmtId="2" fontId="26" fillId="6" borderId="58" xfId="0" applyNumberFormat="1" applyFont="1" applyFill="1" applyBorder="1"/>
    <xf numFmtId="2" fontId="26" fillId="6" borderId="54" xfId="0" applyNumberFormat="1" applyFont="1" applyFill="1" applyBorder="1"/>
    <xf numFmtId="3" fontId="27" fillId="6" borderId="57" xfId="0" quotePrefix="1" applyNumberFormat="1" applyFont="1" applyFill="1" applyBorder="1" applyAlignment="1">
      <alignment horizontal="right" vertical="center"/>
    </xf>
    <xf numFmtId="3" fontId="26" fillId="6" borderId="57" xfId="0" quotePrefix="1" applyNumberFormat="1" applyFont="1" applyFill="1" applyBorder="1" applyAlignment="1">
      <alignment horizontal="right" vertical="center"/>
    </xf>
    <xf numFmtId="3" fontId="27" fillId="6" borderId="65" xfId="0" quotePrefix="1" applyNumberFormat="1" applyFont="1" applyFill="1" applyBorder="1" applyAlignment="1">
      <alignment horizontal="right" vertical="center"/>
    </xf>
    <xf numFmtId="3" fontId="26" fillId="6" borderId="65" xfId="0" quotePrefix="1" applyNumberFormat="1" applyFont="1" applyFill="1" applyBorder="1" applyAlignment="1">
      <alignment horizontal="right" vertical="center"/>
    </xf>
    <xf numFmtId="3" fontId="26" fillId="6" borderId="57" xfId="0" applyNumberFormat="1" applyFont="1" applyFill="1" applyBorder="1" applyAlignment="1">
      <alignment horizontal="right" vertical="center"/>
    </xf>
    <xf numFmtId="3" fontId="27" fillId="6" borderId="66" xfId="0" quotePrefix="1" applyNumberFormat="1" applyFont="1" applyFill="1" applyBorder="1" applyAlignment="1">
      <alignment horizontal="right" vertical="center"/>
    </xf>
    <xf numFmtId="3" fontId="26" fillId="6" borderId="66" xfId="0" quotePrefix="1" applyNumberFormat="1" applyFont="1" applyFill="1" applyBorder="1" applyAlignment="1">
      <alignment horizontal="right" vertical="center"/>
    </xf>
    <xf numFmtId="3" fontId="27" fillId="6" borderId="56" xfId="0" applyNumberFormat="1" applyFont="1" applyFill="1" applyBorder="1" applyAlignment="1">
      <alignment horizontal="right" vertical="center"/>
    </xf>
    <xf numFmtId="3" fontId="26" fillId="6" borderId="56" xfId="0" applyNumberFormat="1" applyFont="1" applyFill="1" applyBorder="1" applyAlignment="1">
      <alignment horizontal="right" vertical="center"/>
    </xf>
    <xf numFmtId="3" fontId="27" fillId="6" borderId="59" xfId="0" quotePrefix="1" applyNumberFormat="1" applyFont="1" applyFill="1" applyBorder="1" applyAlignment="1">
      <alignment horizontal="right" vertical="center"/>
    </xf>
    <xf numFmtId="3" fontId="26" fillId="6" borderId="59" xfId="0" quotePrefix="1" applyNumberFormat="1" applyFont="1" applyFill="1" applyBorder="1" applyAlignment="1">
      <alignment horizontal="right" vertical="center"/>
    </xf>
    <xf numFmtId="3" fontId="26" fillId="6" borderId="59" xfId="0" applyNumberFormat="1" applyFont="1" applyFill="1" applyBorder="1" applyAlignment="1">
      <alignment horizontal="right" vertical="center"/>
    </xf>
    <xf numFmtId="2" fontId="26" fillId="6" borderId="62" xfId="0" applyNumberFormat="1" applyFont="1" applyFill="1" applyBorder="1" applyAlignment="1">
      <alignment horizontal="right" vertical="center"/>
    </xf>
    <xf numFmtId="3" fontId="4" fillId="6" borderId="58" xfId="0" applyNumberFormat="1" applyFont="1" applyFill="1" applyBorder="1"/>
    <xf numFmtId="3" fontId="27" fillId="6" borderId="58" xfId="0" applyNumberFormat="1" applyFont="1" applyFill="1" applyBorder="1" applyAlignment="1">
      <alignment horizontal="right" vertical="center"/>
    </xf>
    <xf numFmtId="3" fontId="5" fillId="6" borderId="58" xfId="0" applyNumberFormat="1" applyFont="1" applyFill="1" applyBorder="1" applyAlignment="1">
      <alignment horizontal="right" vertical="center"/>
    </xf>
    <xf numFmtId="2" fontId="7" fillId="6" borderId="54" xfId="0" applyNumberFormat="1" applyFont="1" applyFill="1" applyBorder="1" applyAlignment="1">
      <alignment horizontal="right" vertical="center"/>
    </xf>
    <xf numFmtId="3" fontId="5" fillId="6" borderId="0" xfId="0" applyNumberFormat="1" applyFont="1" applyFill="1" applyBorder="1" applyAlignment="1">
      <alignment horizontal="right" vertical="center"/>
    </xf>
    <xf numFmtId="2" fontId="7" fillId="6" borderId="0" xfId="0" applyNumberFormat="1" applyFont="1" applyFill="1" applyBorder="1" applyAlignment="1">
      <alignment horizontal="right" vertical="center"/>
    </xf>
    <xf numFmtId="0" fontId="33" fillId="0" borderId="0" xfId="1" applyFont="1"/>
    <xf numFmtId="0" fontId="34" fillId="0" borderId="0" xfId="1" applyFont="1"/>
    <xf numFmtId="49" fontId="35" fillId="0" borderId="0" xfId="1" applyNumberFormat="1" applyFont="1" applyAlignment="1">
      <alignment horizontal="center"/>
    </xf>
    <xf numFmtId="0" fontId="33" fillId="0" borderId="0" xfId="1" applyFont="1" applyBorder="1" applyAlignment="1">
      <alignment horizontal="center" vertical="center" wrapText="1"/>
    </xf>
    <xf numFmtId="0" fontId="33" fillId="0" borderId="0" xfId="1" applyFont="1" applyBorder="1"/>
    <xf numFmtId="3" fontId="33" fillId="0" borderId="0" xfId="1" applyNumberFormat="1" applyFont="1"/>
    <xf numFmtId="0" fontId="16" fillId="0" borderId="0" xfId="1" applyFont="1" applyBorder="1"/>
    <xf numFmtId="3" fontId="16" fillId="0" borderId="0" xfId="1" applyNumberFormat="1" applyFont="1" applyBorder="1"/>
    <xf numFmtId="3" fontId="16" fillId="0" borderId="0" xfId="1" applyNumberFormat="1" applyFont="1"/>
    <xf numFmtId="0" fontId="38" fillId="0" borderId="0" xfId="1" applyFont="1"/>
    <xf numFmtId="0" fontId="20" fillId="0" borderId="0" xfId="1" applyFont="1" applyBorder="1"/>
    <xf numFmtId="3" fontId="20" fillId="0" borderId="0" xfId="1" applyNumberFormat="1" applyFont="1" applyAlignment="1">
      <alignment horizontal="center"/>
    </xf>
    <xf numFmtId="3" fontId="40" fillId="0" borderId="90" xfId="1" applyNumberFormat="1" applyFont="1" applyBorder="1"/>
    <xf numFmtId="3" fontId="40" fillId="0" borderId="8" xfId="1" applyNumberFormat="1" applyFont="1" applyBorder="1"/>
    <xf numFmtId="3" fontId="40" fillId="0" borderId="92" xfId="1" applyNumberFormat="1" applyFont="1" applyBorder="1"/>
    <xf numFmtId="3" fontId="39" fillId="0" borderId="4" xfId="1" applyNumberFormat="1" applyFont="1" applyBorder="1"/>
    <xf numFmtId="3" fontId="40" fillId="0" borderId="9" xfId="1" applyNumberFormat="1" applyFont="1" applyBorder="1"/>
    <xf numFmtId="3" fontId="40" fillId="0" borderId="13" xfId="1" applyNumberFormat="1" applyFont="1" applyBorder="1"/>
    <xf numFmtId="0" fontId="2" fillId="6" borderId="0" xfId="0" applyFont="1" applyFill="1"/>
    <xf numFmtId="0" fontId="1" fillId="6" borderId="0" xfId="0" applyFont="1" applyFill="1"/>
    <xf numFmtId="0" fontId="42" fillId="6" borderId="0" xfId="0" applyFont="1" applyFill="1"/>
    <xf numFmtId="0" fontId="43" fillId="6" borderId="0" xfId="0" applyFont="1" applyFill="1"/>
    <xf numFmtId="3" fontId="44" fillId="6" borderId="4" xfId="0" applyNumberFormat="1" applyFont="1" applyFill="1" applyBorder="1" applyAlignment="1">
      <alignment vertical="center"/>
    </xf>
    <xf numFmtId="3" fontId="44" fillId="6" borderId="4" xfId="0" applyNumberFormat="1" applyFont="1" applyFill="1" applyBorder="1" applyAlignment="1">
      <alignment horizontal="right" vertical="center"/>
    </xf>
    <xf numFmtId="3" fontId="44" fillId="6" borderId="11" xfId="0" applyNumberFormat="1" applyFont="1" applyFill="1" applyBorder="1" applyAlignment="1">
      <alignment horizontal="right" vertical="center"/>
    </xf>
    <xf numFmtId="3" fontId="44" fillId="6" borderId="90" xfId="4" applyNumberFormat="1" applyFont="1" applyFill="1" applyBorder="1"/>
    <xf numFmtId="3" fontId="44" fillId="6" borderId="7" xfId="0" applyNumberFormat="1" applyFont="1" applyFill="1" applyBorder="1"/>
    <xf numFmtId="3" fontId="44" fillId="6" borderId="21" xfId="0" applyNumberFormat="1" applyFont="1" applyFill="1" applyBorder="1"/>
    <xf numFmtId="3" fontId="44" fillId="6" borderId="8" xfId="4" applyNumberFormat="1" applyFont="1" applyFill="1" applyBorder="1"/>
    <xf numFmtId="3" fontId="44" fillId="6" borderId="8" xfId="0" applyNumberFormat="1" applyFont="1" applyFill="1" applyBorder="1"/>
    <xf numFmtId="3" fontId="44" fillId="6" borderId="12" xfId="0" applyNumberFormat="1" applyFont="1" applyFill="1" applyBorder="1"/>
    <xf numFmtId="3" fontId="44" fillId="6" borderId="92" xfId="4" applyNumberFormat="1" applyFont="1" applyFill="1" applyBorder="1"/>
    <xf numFmtId="3" fontId="44" fillId="6" borderId="9" xfId="0" applyNumberFormat="1" applyFont="1" applyFill="1" applyBorder="1"/>
    <xf numFmtId="3" fontId="44" fillId="6" borderId="14" xfId="0" applyNumberFormat="1" applyFont="1" applyFill="1" applyBorder="1"/>
    <xf numFmtId="3" fontId="44" fillId="6" borderId="4" xfId="0" applyNumberFormat="1" applyFont="1" applyFill="1" applyBorder="1"/>
    <xf numFmtId="3" fontId="44" fillId="6" borderId="11" xfId="0" applyNumberFormat="1" applyFont="1" applyFill="1" applyBorder="1"/>
    <xf numFmtId="3" fontId="44" fillId="6" borderId="94" xfId="4" applyNumberFormat="1" applyFont="1" applyFill="1" applyBorder="1"/>
    <xf numFmtId="3" fontId="44" fillId="6" borderId="94" xfId="0" applyNumberFormat="1" applyFont="1" applyFill="1" applyBorder="1"/>
    <xf numFmtId="3" fontId="44" fillId="6" borderId="95" xfId="0" applyNumberFormat="1" applyFont="1" applyFill="1" applyBorder="1"/>
    <xf numFmtId="3" fontId="26" fillId="0" borderId="0" xfId="5" applyNumberFormat="1"/>
    <xf numFmtId="165" fontId="26" fillId="0" borderId="0" xfId="5" applyNumberFormat="1"/>
    <xf numFmtId="0" fontId="26" fillId="0" borderId="0" xfId="5"/>
    <xf numFmtId="0" fontId="35" fillId="0" borderId="0" xfId="6" quotePrefix="1" applyFont="1" applyAlignment="1">
      <alignment horizontal="center"/>
    </xf>
    <xf numFmtId="0" fontId="35" fillId="0" borderId="0" xfId="6" applyFont="1"/>
    <xf numFmtId="0" fontId="34" fillId="0" borderId="0" xfId="6" applyFont="1"/>
    <xf numFmtId="0" fontId="33" fillId="0" borderId="0" xfId="6" applyFont="1"/>
    <xf numFmtId="0" fontId="14" fillId="0" borderId="0" xfId="5" applyFont="1"/>
    <xf numFmtId="0" fontId="26" fillId="0" borderId="0" xfId="5" applyBorder="1" applyAlignment="1">
      <alignment horizontal="left" vertical="center" wrapText="1"/>
    </xf>
    <xf numFmtId="0" fontId="26" fillId="0" borderId="0" xfId="5" applyAlignment="1">
      <alignment horizontal="right"/>
    </xf>
    <xf numFmtId="3" fontId="26" fillId="0" borderId="40" xfId="5" applyNumberFormat="1" applyBorder="1"/>
    <xf numFmtId="3" fontId="26" fillId="0" borderId="70" xfId="5" applyNumberFormat="1" applyBorder="1"/>
    <xf numFmtId="3" fontId="26" fillId="0" borderId="56" xfId="5" applyNumberFormat="1" applyBorder="1"/>
    <xf numFmtId="3" fontId="26" fillId="0" borderId="59" xfId="5" applyNumberFormat="1" applyBorder="1"/>
    <xf numFmtId="3" fontId="26" fillId="0" borderId="97" xfId="5" applyNumberFormat="1" applyBorder="1"/>
    <xf numFmtId="3" fontId="26" fillId="0" borderId="61" xfId="5" applyNumberFormat="1" applyBorder="1"/>
    <xf numFmtId="3" fontId="26" fillId="0" borderId="68" xfId="5" applyNumberFormat="1" applyBorder="1"/>
    <xf numFmtId="3" fontId="27" fillId="0" borderId="61" xfId="5" applyNumberFormat="1" applyFont="1" applyBorder="1"/>
    <xf numFmtId="0" fontId="46" fillId="0" borderId="0" xfId="7" applyFont="1"/>
    <xf numFmtId="3" fontId="46" fillId="0" borderId="99" xfId="7" applyNumberFormat="1" applyFont="1" applyBorder="1"/>
    <xf numFmtId="3" fontId="46" fillId="0" borderId="100" xfId="7" applyNumberFormat="1" applyFont="1" applyBorder="1"/>
    <xf numFmtId="3" fontId="46" fillId="0" borderId="101" xfId="7" applyNumberFormat="1" applyFont="1" applyBorder="1"/>
    <xf numFmtId="3" fontId="44" fillId="0" borderId="100" xfId="7" applyNumberFormat="1" applyFont="1" applyBorder="1"/>
    <xf numFmtId="3" fontId="46" fillId="0" borderId="71" xfId="7" applyNumberFormat="1" applyFont="1" applyBorder="1"/>
    <xf numFmtId="3" fontId="46" fillId="0" borderId="56" xfId="7" applyNumberFormat="1" applyFont="1" applyBorder="1"/>
    <xf numFmtId="3" fontId="46" fillId="0" borderId="72" xfId="7" applyNumberFormat="1" applyFont="1" applyBorder="1"/>
    <xf numFmtId="3" fontId="44" fillId="0" borderId="56" xfId="7" applyNumberFormat="1" applyFont="1" applyBorder="1"/>
    <xf numFmtId="3" fontId="46" fillId="0" borderId="0" xfId="7" applyNumberFormat="1" applyFont="1"/>
    <xf numFmtId="3" fontId="46" fillId="0" borderId="73" xfId="7" applyNumberFormat="1" applyFont="1" applyBorder="1"/>
    <xf numFmtId="3" fontId="46" fillId="0" borderId="45" xfId="7" applyNumberFormat="1" applyFont="1" applyBorder="1"/>
    <xf numFmtId="3" fontId="46" fillId="0" borderId="74" xfId="7" applyNumberFormat="1" applyFont="1" applyBorder="1"/>
    <xf numFmtId="3" fontId="44" fillId="0" borderId="45" xfId="7" applyNumberFormat="1" applyFont="1" applyBorder="1"/>
    <xf numFmtId="3" fontId="46" fillId="0" borderId="105" xfId="7" applyNumberFormat="1" applyFont="1" applyBorder="1"/>
    <xf numFmtId="3" fontId="46" fillId="0" borderId="106" xfId="7" applyNumberFormat="1" applyFont="1" applyBorder="1"/>
    <xf numFmtId="3" fontId="46" fillId="0" borderId="107" xfId="7" applyNumberFormat="1" applyFont="1" applyBorder="1"/>
    <xf numFmtId="3" fontId="44" fillId="0" borderId="63" xfId="7" applyNumberFormat="1" applyFont="1" applyBorder="1"/>
    <xf numFmtId="3" fontId="44" fillId="0" borderId="105" xfId="7" applyNumberFormat="1" applyFont="1" applyBorder="1"/>
    <xf numFmtId="3" fontId="44" fillId="0" borderId="106" xfId="7" applyNumberFormat="1" applyFont="1" applyBorder="1"/>
    <xf numFmtId="3" fontId="44" fillId="0" borderId="107" xfId="7" applyNumberFormat="1" applyFont="1" applyBorder="1"/>
    <xf numFmtId="3" fontId="44" fillId="0" borderId="61" xfId="7" applyNumberFormat="1" applyFont="1" applyBorder="1"/>
    <xf numFmtId="49" fontId="46" fillId="0" borderId="0" xfId="7" applyNumberFormat="1" applyFont="1" applyAlignment="1">
      <alignment horizontal="center"/>
    </xf>
    <xf numFmtId="165" fontId="46" fillId="0" borderId="0" xfId="7" applyNumberFormat="1" applyFont="1"/>
    <xf numFmtId="0" fontId="46" fillId="0" borderId="0" xfId="7" applyFont="1" applyAlignment="1">
      <alignment horizontal="right"/>
    </xf>
    <xf numFmtId="0" fontId="45" fillId="0" borderId="0" xfId="6"/>
    <xf numFmtId="3" fontId="48" fillId="0" borderId="4" xfId="6" applyNumberFormat="1" applyFont="1" applyBorder="1" applyAlignment="1">
      <alignment horizontal="right" wrapText="1"/>
    </xf>
    <xf numFmtId="0" fontId="45" fillId="0" borderId="0" xfId="6" applyAlignment="1">
      <alignment wrapText="1"/>
    </xf>
    <xf numFmtId="3" fontId="49" fillId="0" borderId="4" xfId="6" applyNumberFormat="1" applyFont="1" applyBorder="1" applyAlignment="1">
      <alignment horizontal="right" wrapText="1"/>
    </xf>
    <xf numFmtId="3" fontId="49" fillId="0" borderId="4" xfId="6" applyNumberFormat="1" applyFont="1" applyBorder="1" applyAlignment="1">
      <alignment wrapText="1"/>
    </xf>
    <xf numFmtId="0" fontId="45" fillId="0" borderId="0" xfId="6" applyAlignment="1">
      <alignment horizontal="center" vertical="center" wrapText="1"/>
    </xf>
    <xf numFmtId="0" fontId="47" fillId="0" borderId="0" xfId="8"/>
    <xf numFmtId="3" fontId="45" fillId="0" borderId="0" xfId="6" applyNumberFormat="1"/>
    <xf numFmtId="0" fontId="50" fillId="0" borderId="0" xfId="6" applyFont="1"/>
    <xf numFmtId="0" fontId="4" fillId="6" borderId="0" xfId="0" applyNumberFormat="1" applyFont="1" applyFill="1" applyBorder="1" applyAlignment="1">
      <alignment horizontal="left" wrapText="1"/>
    </xf>
    <xf numFmtId="3" fontId="3" fillId="6" borderId="58" xfId="0" applyNumberFormat="1" applyFont="1" applyFill="1" applyBorder="1"/>
    <xf numFmtId="0" fontId="3" fillId="6" borderId="0" xfId="0" applyFont="1" applyFill="1"/>
    <xf numFmtId="0" fontId="54" fillId="6" borderId="0" xfId="0" applyFont="1" applyFill="1"/>
    <xf numFmtId="0" fontId="55" fillId="6" borderId="0" xfId="0" applyFont="1" applyFill="1"/>
    <xf numFmtId="0" fontId="54" fillId="6" borderId="0" xfId="0" applyFont="1" applyFill="1" applyAlignment="1">
      <alignment horizontal="left" vertical="center" wrapText="1"/>
    </xf>
    <xf numFmtId="0" fontId="54" fillId="6" borderId="0" xfId="0" applyFont="1" applyFill="1" applyAlignment="1">
      <alignment horizontal="left" vertical="center"/>
    </xf>
    <xf numFmtId="0" fontId="58" fillId="12" borderId="31" xfId="0" quotePrefix="1" applyFont="1" applyFill="1" applyBorder="1" applyAlignment="1">
      <alignment horizontal="center" vertical="center" wrapText="1"/>
    </xf>
    <xf numFmtId="0" fontId="58" fillId="12" borderId="32" xfId="0" applyFont="1" applyFill="1" applyBorder="1" applyAlignment="1">
      <alignment horizontal="center" vertical="center" wrapText="1"/>
    </xf>
    <xf numFmtId="0" fontId="58" fillId="12" borderId="36" xfId="0" quotePrefix="1" applyFont="1" applyFill="1" applyBorder="1" applyAlignment="1">
      <alignment horizontal="left" wrapText="1"/>
    </xf>
    <xf numFmtId="0" fontId="58" fillId="12" borderId="36" xfId="0" applyFont="1" applyFill="1" applyBorder="1" applyAlignment="1">
      <alignment horizontal="left" wrapText="1"/>
    </xf>
    <xf numFmtId="0" fontId="58" fillId="12" borderId="51" xfId="0" applyFont="1" applyFill="1" applyBorder="1" applyAlignment="1">
      <alignment horizontal="left" wrapText="1"/>
    </xf>
    <xf numFmtId="0" fontId="54" fillId="6" borderId="0" xfId="0" applyFont="1" applyFill="1" applyAlignment="1">
      <alignment horizontal="centerContinuous"/>
    </xf>
    <xf numFmtId="0" fontId="54" fillId="6" borderId="0" xfId="0" applyFont="1" applyFill="1" applyBorder="1" applyAlignment="1">
      <alignment horizontal="centerContinuous"/>
    </xf>
    <xf numFmtId="0" fontId="58" fillId="10" borderId="36" xfId="0" applyNumberFormat="1" applyFont="1" applyFill="1" applyBorder="1" applyAlignment="1">
      <alignment horizontal="left" wrapText="1"/>
    </xf>
    <xf numFmtId="0" fontId="58" fillId="10" borderId="36" xfId="0" applyNumberFormat="1" applyFont="1" applyFill="1" applyBorder="1"/>
    <xf numFmtId="0" fontId="54" fillId="6" borderId="0" xfId="0" applyFont="1" applyFill="1" applyAlignment="1">
      <alignment vertical="center" wrapText="1"/>
    </xf>
    <xf numFmtId="0" fontId="58" fillId="10" borderId="36" xfId="0" quotePrefix="1" applyNumberFormat="1" applyFont="1" applyFill="1" applyBorder="1" applyAlignment="1">
      <alignment horizontal="left" wrapText="1"/>
    </xf>
    <xf numFmtId="0" fontId="58" fillId="10" borderId="43" xfId="0" applyNumberFormat="1" applyFont="1" applyFill="1" applyBorder="1" applyAlignment="1">
      <alignment horizontal="left" wrapText="1"/>
    </xf>
    <xf numFmtId="0" fontId="58" fillId="10" borderId="48" xfId="0" applyNumberFormat="1" applyFont="1" applyFill="1" applyBorder="1" applyAlignment="1">
      <alignment horizontal="left"/>
    </xf>
    <xf numFmtId="0" fontId="58" fillId="10" borderId="51" xfId="0" applyNumberFormat="1" applyFont="1" applyFill="1" applyBorder="1" applyAlignment="1">
      <alignment horizontal="left" wrapText="1"/>
    </xf>
    <xf numFmtId="0" fontId="58" fillId="10" borderId="31" xfId="0" quotePrefix="1" applyNumberFormat="1" applyFont="1" applyFill="1" applyBorder="1" applyAlignment="1">
      <alignment horizontal="center" vertical="center" wrapText="1"/>
    </xf>
    <xf numFmtId="0" fontId="58" fillId="10" borderId="32" xfId="0" quotePrefix="1" applyNumberFormat="1" applyFont="1" applyFill="1" applyBorder="1" applyAlignment="1">
      <alignment horizontal="center" vertical="center" wrapText="1"/>
    </xf>
    <xf numFmtId="0" fontId="58" fillId="10" borderId="33" xfId="0" quotePrefix="1" applyNumberFormat="1" applyFont="1" applyFill="1" applyBorder="1" applyAlignment="1">
      <alignment horizontal="centerContinuous" vertical="center" wrapText="1"/>
    </xf>
    <xf numFmtId="0" fontId="58" fillId="10" borderId="34" xfId="0" quotePrefix="1" applyNumberFormat="1" applyFont="1" applyFill="1" applyBorder="1" applyAlignment="1">
      <alignment horizontal="centerContinuous" vertical="center" wrapText="1"/>
    </xf>
    <xf numFmtId="49" fontId="54" fillId="6" borderId="0" xfId="0" applyNumberFormat="1" applyFont="1" applyFill="1" applyBorder="1" applyAlignment="1">
      <alignment horizontal="left" vertical="top"/>
    </xf>
    <xf numFmtId="0" fontId="54" fillId="6" borderId="0" xfId="0" quotePrefix="1" applyFont="1" applyFill="1" applyBorder="1" applyAlignment="1">
      <alignment horizontal="centerContinuous"/>
    </xf>
    <xf numFmtId="0" fontId="58" fillId="12" borderId="32" xfId="0" quotePrefix="1" applyFont="1" applyFill="1" applyBorder="1" applyAlignment="1">
      <alignment horizontal="center" vertical="center" wrapText="1"/>
    </xf>
    <xf numFmtId="0" fontId="58" fillId="12" borderId="34" xfId="0" applyFont="1" applyFill="1" applyBorder="1" applyAlignment="1">
      <alignment horizontal="center" vertical="center" wrapText="1"/>
    </xf>
    <xf numFmtId="0" fontId="54" fillId="6" borderId="0" xfId="0" applyFont="1" applyFill="1" applyAlignment="1">
      <alignment horizontal="centerContinuous" vertical="center"/>
    </xf>
    <xf numFmtId="0" fontId="54" fillId="6" borderId="0" xfId="0" applyFont="1" applyFill="1" applyBorder="1" applyAlignment="1">
      <alignment horizontal="left" vertical="top"/>
    </xf>
    <xf numFmtId="0" fontId="54" fillId="6" borderId="0" xfId="0" quotePrefix="1" applyFont="1" applyFill="1" applyBorder="1" applyAlignment="1">
      <alignment horizontal="left" vertical="top"/>
    </xf>
    <xf numFmtId="0" fontId="54" fillId="6" borderId="0" xfId="0" applyFont="1" applyFill="1" applyBorder="1"/>
    <xf numFmtId="0" fontId="58" fillId="11" borderId="36" xfId="0" applyNumberFormat="1" applyFont="1" applyFill="1" applyBorder="1"/>
    <xf numFmtId="0" fontId="58" fillId="11" borderId="31" xfId="0" quotePrefix="1" applyFont="1" applyFill="1" applyBorder="1" applyAlignment="1">
      <alignment horizontal="center" vertical="center" wrapText="1"/>
    </xf>
    <xf numFmtId="0" fontId="58" fillId="11" borderId="32" xfId="0" quotePrefix="1" applyFont="1" applyFill="1" applyBorder="1" applyAlignment="1">
      <alignment horizontal="center" vertical="center" wrapText="1"/>
    </xf>
    <xf numFmtId="0" fontId="58" fillId="11" borderId="33" xfId="0" quotePrefix="1" applyFont="1" applyFill="1" applyBorder="1" applyAlignment="1">
      <alignment horizontal="center" vertical="center" wrapText="1"/>
    </xf>
    <xf numFmtId="0" fontId="58" fillId="11" borderId="34" xfId="0" quotePrefix="1" applyFont="1" applyFill="1" applyBorder="1" applyAlignment="1">
      <alignment horizontal="centerContinuous" vertical="center" wrapText="1"/>
    </xf>
    <xf numFmtId="0" fontId="58" fillId="11" borderId="36" xfId="0" applyNumberFormat="1" applyFont="1" applyFill="1" applyBorder="1" applyAlignment="1">
      <alignment horizontal="left" wrapText="1"/>
    </xf>
    <xf numFmtId="0" fontId="58" fillId="11" borderId="36" xfId="0" quotePrefix="1" applyNumberFormat="1" applyFont="1" applyFill="1" applyBorder="1" applyAlignment="1">
      <alignment horizontal="left" wrapText="1"/>
    </xf>
    <xf numFmtId="0" fontId="58" fillId="11" borderId="25" xfId="0" applyNumberFormat="1" applyFont="1" applyFill="1" applyBorder="1" applyAlignment="1">
      <alignment horizontal="left" wrapText="1"/>
    </xf>
    <xf numFmtId="0" fontId="58" fillId="11" borderId="51" xfId="0" applyNumberFormat="1" applyFont="1" applyFill="1" applyBorder="1" applyAlignment="1">
      <alignment horizontal="left" wrapText="1"/>
    </xf>
    <xf numFmtId="165" fontId="54" fillId="0" borderId="0" xfId="5" applyNumberFormat="1" applyFont="1"/>
    <xf numFmtId="0" fontId="54" fillId="0" borderId="0" xfId="5" applyFont="1"/>
    <xf numFmtId="0" fontId="58" fillId="18" borderId="67" xfId="5" applyFont="1" applyFill="1" applyBorder="1" applyAlignment="1">
      <alignment horizontal="center" vertical="center" wrapText="1"/>
    </xf>
    <xf numFmtId="0" fontId="58" fillId="18" borderId="68" xfId="5" applyFont="1" applyFill="1" applyBorder="1" applyAlignment="1">
      <alignment horizontal="center" vertical="center" wrapText="1"/>
    </xf>
    <xf numFmtId="3" fontId="58" fillId="18" borderId="68" xfId="5" applyNumberFormat="1" applyFont="1" applyFill="1" applyBorder="1" applyAlignment="1">
      <alignment horizontal="center" vertical="center" wrapText="1"/>
    </xf>
    <xf numFmtId="165" fontId="58" fillId="18" borderId="61" xfId="5" applyNumberFormat="1" applyFont="1" applyFill="1" applyBorder="1" applyAlignment="1">
      <alignment horizontal="center" vertical="center" wrapText="1"/>
    </xf>
    <xf numFmtId="0" fontId="58" fillId="18" borderId="70" xfId="5" applyFont="1" applyFill="1" applyBorder="1"/>
    <xf numFmtId="0" fontId="58" fillId="18" borderId="72" xfId="5" applyFont="1" applyFill="1" applyBorder="1"/>
    <xf numFmtId="0" fontId="58" fillId="18" borderId="75" xfId="5" applyFont="1" applyFill="1" applyBorder="1"/>
    <xf numFmtId="0" fontId="58" fillId="18" borderId="68" xfId="5" applyFont="1" applyFill="1" applyBorder="1"/>
    <xf numFmtId="0" fontId="27" fillId="18" borderId="69" xfId="5" applyFont="1" applyFill="1" applyBorder="1" applyAlignment="1">
      <alignment horizontal="right"/>
    </xf>
    <xf numFmtId="0" fontId="27" fillId="18" borderId="71" xfId="5" applyFont="1" applyFill="1" applyBorder="1" applyAlignment="1">
      <alignment horizontal="right"/>
    </xf>
    <xf numFmtId="0" fontId="27" fillId="18" borderId="96" xfId="5" applyFont="1" applyFill="1" applyBorder="1" applyAlignment="1">
      <alignment horizontal="right"/>
    </xf>
    <xf numFmtId="0" fontId="27" fillId="18" borderId="67" xfId="5" applyFont="1" applyFill="1" applyBorder="1" applyAlignment="1">
      <alignment horizontal="right"/>
    </xf>
    <xf numFmtId="3" fontId="57" fillId="0" borderId="0" xfId="5" applyNumberFormat="1" applyFont="1"/>
    <xf numFmtId="0" fontId="57" fillId="0" borderId="0" xfId="6" applyFont="1"/>
    <xf numFmtId="3" fontId="55" fillId="0" borderId="0" xfId="5" applyNumberFormat="1" applyFont="1"/>
    <xf numFmtId="165" fontId="55" fillId="0" borderId="0" xfId="5" applyNumberFormat="1" applyFont="1"/>
    <xf numFmtId="0" fontId="55" fillId="0" borderId="0" xfId="5" applyFont="1"/>
    <xf numFmtId="0" fontId="54" fillId="0" borderId="0" xfId="6" applyFont="1"/>
    <xf numFmtId="0" fontId="55" fillId="0" borderId="0" xfId="6" applyFont="1"/>
    <xf numFmtId="0" fontId="54" fillId="0" borderId="0" xfId="6" applyFont="1" applyAlignment="1">
      <alignment horizontal="center"/>
    </xf>
    <xf numFmtId="0" fontId="55" fillId="0" borderId="0" xfId="6" quotePrefix="1" applyFont="1" applyAlignment="1">
      <alignment horizontal="center"/>
    </xf>
    <xf numFmtId="0" fontId="61" fillId="0" borderId="0" xfId="7" applyFont="1"/>
    <xf numFmtId="0" fontId="62" fillId="0" borderId="0" xfId="7" applyFont="1"/>
    <xf numFmtId="0" fontId="62" fillId="0" borderId="0" xfId="6" applyFont="1"/>
    <xf numFmtId="0" fontId="61" fillId="0" borderId="0" xfId="6" applyFont="1"/>
    <xf numFmtId="0" fontId="62" fillId="0" borderId="0" xfId="6" applyFont="1" applyAlignment="1">
      <alignment horizontal="center"/>
    </xf>
    <xf numFmtId="0" fontId="61" fillId="0" borderId="0" xfId="6" quotePrefix="1" applyFont="1" applyAlignment="1">
      <alignment horizontal="center"/>
    </xf>
    <xf numFmtId="0" fontId="62" fillId="0" borderId="0" xfId="7" applyFont="1" applyAlignment="1">
      <alignment horizontal="center"/>
    </xf>
    <xf numFmtId="0" fontId="61" fillId="0" borderId="0" xfId="7" quotePrefix="1" applyFont="1" applyAlignment="1">
      <alignment horizontal="center"/>
    </xf>
    <xf numFmtId="49" fontId="63" fillId="18" borderId="7" xfId="7" applyNumberFormat="1" applyFont="1" applyFill="1" applyBorder="1" applyAlignment="1">
      <alignment horizontal="center"/>
    </xf>
    <xf numFmtId="0" fontId="63" fillId="18" borderId="98" xfId="7" applyFont="1" applyFill="1" applyBorder="1"/>
    <xf numFmtId="0" fontId="63" fillId="18" borderId="102" xfId="7" applyFont="1" applyFill="1" applyBorder="1"/>
    <xf numFmtId="49" fontId="63" fillId="18" borderId="9" xfId="7" applyNumberFormat="1" applyFont="1" applyFill="1" applyBorder="1" applyAlignment="1">
      <alignment horizontal="center"/>
    </xf>
    <xf numFmtId="0" fontId="63" fillId="18" borderId="65" xfId="7" applyFont="1" applyFill="1" applyBorder="1"/>
    <xf numFmtId="0" fontId="55" fillId="0" borderId="0" xfId="1" applyFont="1"/>
    <xf numFmtId="0" fontId="36" fillId="0" borderId="0" xfId="1" applyFont="1"/>
    <xf numFmtId="49" fontId="4" fillId="0" borderId="0" xfId="1" applyNumberFormat="1" applyFont="1" applyAlignment="1">
      <alignment horizontal="center"/>
    </xf>
    <xf numFmtId="0" fontId="58" fillId="8" borderId="90" xfId="1" applyFont="1" applyFill="1" applyBorder="1"/>
    <xf numFmtId="0" fontId="58" fillId="8" borderId="8" xfId="1" applyFont="1" applyFill="1" applyBorder="1"/>
    <xf numFmtId="0" fontId="58" fillId="8" borderId="9" xfId="1" applyFont="1" applyFill="1" applyBorder="1"/>
    <xf numFmtId="0" fontId="58" fillId="8" borderId="4" xfId="1" applyFont="1" applyFill="1" applyBorder="1"/>
    <xf numFmtId="0" fontId="54" fillId="0" borderId="0" xfId="1" applyFont="1"/>
    <xf numFmtId="0" fontId="54" fillId="0" borderId="0" xfId="1" applyFont="1" applyAlignment="1">
      <alignment horizontal="center"/>
    </xf>
    <xf numFmtId="0" fontId="55" fillId="0" borderId="0" xfId="1" quotePrefix="1" applyFont="1" applyAlignment="1">
      <alignment horizontal="center"/>
    </xf>
    <xf numFmtId="0" fontId="57" fillId="0" borderId="0" xfId="1" applyFont="1"/>
    <xf numFmtId="49" fontId="55" fillId="0" borderId="0" xfId="1" applyNumberFormat="1" applyFont="1" applyAlignment="1">
      <alignment horizontal="center"/>
    </xf>
    <xf numFmtId="0" fontId="62" fillId="6" borderId="0" xfId="0" applyFont="1" applyFill="1" applyAlignment="1">
      <alignment horizontal="centerContinuous" vertical="center"/>
    </xf>
    <xf numFmtId="0" fontId="61" fillId="6" borderId="0" xfId="0" quotePrefix="1" applyFont="1" applyFill="1" applyAlignment="1">
      <alignment horizontal="left" vertical="center"/>
    </xf>
    <xf numFmtId="0" fontId="61" fillId="6" borderId="0" xfId="0" applyFont="1" applyFill="1" applyAlignment="1">
      <alignment vertical="center"/>
    </xf>
    <xf numFmtId="0" fontId="61" fillId="6" borderId="0" xfId="0" applyFont="1" applyFill="1"/>
    <xf numFmtId="0" fontId="63" fillId="9" borderId="83" xfId="0" applyFont="1" applyFill="1" applyBorder="1" applyAlignment="1">
      <alignment horizontal="center" vertical="center" wrapText="1"/>
    </xf>
    <xf numFmtId="0" fontId="63" fillId="9" borderId="80" xfId="0" quotePrefix="1" applyFont="1" applyFill="1" applyBorder="1" applyAlignment="1">
      <alignment horizontal="center" vertical="center" wrapText="1"/>
    </xf>
    <xf numFmtId="0" fontId="63" fillId="9" borderId="88" xfId="0" quotePrefix="1" applyFont="1" applyFill="1" applyBorder="1" applyAlignment="1">
      <alignment horizontal="center" vertical="center" wrapText="1"/>
    </xf>
    <xf numFmtId="0" fontId="63" fillId="9" borderId="2" xfId="0" quotePrefix="1" applyFont="1" applyFill="1" applyBorder="1" applyAlignment="1">
      <alignment horizontal="center" vertical="center" wrapText="1"/>
    </xf>
    <xf numFmtId="0" fontId="63" fillId="9" borderId="89" xfId="0" quotePrefix="1" applyFont="1" applyFill="1" applyBorder="1" applyAlignment="1">
      <alignment horizontal="left" vertical="center" wrapText="1"/>
    </xf>
    <xf numFmtId="0" fontId="63" fillId="9" borderId="91" xfId="0" applyFont="1" applyFill="1" applyBorder="1" applyAlignment="1">
      <alignment horizontal="left" vertical="center" wrapText="1"/>
    </xf>
    <xf numFmtId="0" fontId="63" fillId="9" borderId="29" xfId="0" applyFont="1" applyFill="1" applyBorder="1" applyAlignment="1">
      <alignment horizontal="left" vertical="center" wrapText="1"/>
    </xf>
    <xf numFmtId="0" fontId="63" fillId="9" borderId="2" xfId="0" applyFont="1" applyFill="1" applyBorder="1" applyAlignment="1">
      <alignment horizontal="center" vertical="center" wrapText="1"/>
    </xf>
    <xf numFmtId="0" fontId="63" fillId="9" borderId="89" xfId="0" applyFont="1" applyFill="1" applyBorder="1" applyAlignment="1">
      <alignment horizontal="left" vertical="center" wrapText="1"/>
    </xf>
    <xf numFmtId="0" fontId="63" fillId="9" borderId="91" xfId="0" quotePrefix="1" applyFont="1" applyFill="1" applyBorder="1" applyAlignment="1">
      <alignment horizontal="left" vertical="center" wrapText="1"/>
    </xf>
    <xf numFmtId="0" fontId="63" fillId="9" borderId="93" xfId="0" quotePrefix="1" applyFont="1" applyFill="1" applyBorder="1" applyAlignment="1">
      <alignment horizontal="left" vertical="center" wrapText="1"/>
    </xf>
    <xf numFmtId="0" fontId="62" fillId="6" borderId="0" xfId="0" applyFont="1" applyFill="1"/>
    <xf numFmtId="0" fontId="62" fillId="6" borderId="0" xfId="0" quotePrefix="1" applyFont="1" applyFill="1" applyAlignment="1">
      <alignment horizontal="left" vertical="center"/>
    </xf>
    <xf numFmtId="0" fontId="62" fillId="6" borderId="0" xfId="0" applyFont="1" applyFill="1" applyAlignment="1">
      <alignment vertical="center"/>
    </xf>
    <xf numFmtId="2" fontId="58" fillId="14" borderId="5" xfId="6" applyNumberFormat="1" applyFont="1" applyFill="1" applyBorder="1" applyAlignment="1">
      <alignment horizontal="center" vertical="center" wrapText="1"/>
    </xf>
    <xf numFmtId="0" fontId="69" fillId="14" borderId="4" xfId="6" applyFont="1" applyFill="1" applyBorder="1" applyAlignment="1">
      <alignment wrapText="1"/>
    </xf>
    <xf numFmtId="0" fontId="69" fillId="14" borderId="103" xfId="6" applyFont="1" applyFill="1" applyBorder="1" applyAlignment="1">
      <alignment wrapText="1"/>
    </xf>
    <xf numFmtId="2" fontId="58" fillId="16" borderId="73" xfId="6" applyNumberFormat="1" applyFont="1" applyFill="1" applyBorder="1" applyAlignment="1">
      <alignment horizontal="center" vertical="center" wrapText="1"/>
    </xf>
    <xf numFmtId="2" fontId="58" fillId="16" borderId="45" xfId="6" applyNumberFormat="1" applyFont="1" applyFill="1" applyBorder="1" applyAlignment="1">
      <alignment horizontal="center" vertical="center" wrapText="1"/>
    </xf>
    <xf numFmtId="2" fontId="58" fillId="16" borderId="74" xfId="6" applyNumberFormat="1" applyFont="1" applyFill="1" applyBorder="1" applyAlignment="1">
      <alignment horizontal="center" vertical="center" wrapText="1"/>
    </xf>
    <xf numFmtId="49" fontId="58" fillId="15" borderId="90" xfId="6" applyNumberFormat="1" applyFont="1" applyFill="1" applyBorder="1" applyAlignment="1">
      <alignment horizontal="center"/>
    </xf>
    <xf numFmtId="49" fontId="58" fillId="15" borderId="98" xfId="6" applyNumberFormat="1" applyFont="1" applyFill="1" applyBorder="1" applyAlignment="1">
      <alignment horizontal="left"/>
    </xf>
    <xf numFmtId="49" fontId="58" fillId="15" borderId="8" xfId="6" applyNumberFormat="1" applyFont="1" applyFill="1" applyBorder="1" applyAlignment="1">
      <alignment horizontal="center"/>
    </xf>
    <xf numFmtId="49" fontId="58" fillId="15" borderId="102" xfId="6" applyNumberFormat="1" applyFont="1" applyFill="1" applyBorder="1" applyAlignment="1">
      <alignment horizontal="left"/>
    </xf>
    <xf numFmtId="49" fontId="58" fillId="15" borderId="92" xfId="6" applyNumberFormat="1" applyFont="1" applyFill="1" applyBorder="1" applyAlignment="1">
      <alignment horizontal="center"/>
    </xf>
    <xf numFmtId="49" fontId="58" fillId="15" borderId="65" xfId="6" applyNumberFormat="1" applyFont="1" applyFill="1" applyBorder="1" applyAlignment="1">
      <alignment horizontal="left"/>
    </xf>
    <xf numFmtId="0" fontId="41" fillId="6" borderId="0" xfId="0" applyFont="1" applyFill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74" fillId="10" borderId="32" xfId="0" applyFont="1" applyFill="1" applyBorder="1" applyAlignment="1">
      <alignment horizontal="center" vertical="center"/>
    </xf>
    <xf numFmtId="0" fontId="74" fillId="10" borderId="35" xfId="0" applyFont="1" applyFill="1" applyBorder="1" applyAlignment="1">
      <alignment horizontal="center" vertical="center"/>
    </xf>
    <xf numFmtId="1" fontId="74" fillId="10" borderId="34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74" fillId="6" borderId="0" xfId="0" applyFont="1" applyFill="1"/>
    <xf numFmtId="3" fontId="27" fillId="6" borderId="37" xfId="0" applyNumberFormat="1" applyFont="1" applyFill="1" applyBorder="1" applyAlignment="1">
      <alignment horizontal="right"/>
    </xf>
    <xf numFmtId="2" fontId="27" fillId="6" borderId="55" xfId="0" applyNumberFormat="1" applyFont="1" applyFill="1" applyBorder="1" applyAlignment="1">
      <alignment horizontal="right"/>
    </xf>
    <xf numFmtId="2" fontId="27" fillId="6" borderId="50" xfId="0" applyNumberFormat="1" applyFont="1" applyFill="1" applyBorder="1" applyAlignment="1">
      <alignment horizontal="right"/>
    </xf>
    <xf numFmtId="3" fontId="27" fillId="6" borderId="38" xfId="0" applyNumberFormat="1" applyFont="1" applyFill="1" applyBorder="1" applyAlignment="1">
      <alignment horizontal="right"/>
    </xf>
    <xf numFmtId="2" fontId="27" fillId="6" borderId="38" xfId="0" applyNumberFormat="1" applyFont="1" applyFill="1" applyBorder="1" applyAlignment="1">
      <alignment horizontal="right"/>
    </xf>
    <xf numFmtId="2" fontId="27" fillId="6" borderId="39" xfId="0" applyNumberFormat="1" applyFont="1" applyFill="1" applyBorder="1" applyAlignment="1">
      <alignment horizontal="right"/>
    </xf>
    <xf numFmtId="3" fontId="27" fillId="6" borderId="40" xfId="0" applyNumberFormat="1" applyFont="1" applyFill="1" applyBorder="1" applyAlignment="1">
      <alignment horizontal="right"/>
    </xf>
    <xf numFmtId="2" fontId="27" fillId="6" borderId="56" xfId="0" applyNumberFormat="1" applyFont="1" applyFill="1" applyBorder="1" applyAlignment="1">
      <alignment horizontal="right"/>
    </xf>
    <xf numFmtId="2" fontId="27" fillId="6" borderId="41" xfId="0" applyNumberFormat="1" applyFont="1" applyFill="1" applyBorder="1" applyAlignment="1">
      <alignment horizontal="right"/>
    </xf>
    <xf numFmtId="0" fontId="7" fillId="12" borderId="31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3" fontId="27" fillId="6" borderId="64" xfId="0" quotePrefix="1" applyNumberFormat="1" applyFont="1" applyFill="1" applyBorder="1" applyAlignment="1">
      <alignment horizontal="right"/>
    </xf>
    <xf numFmtId="3" fontId="27" fillId="6" borderId="56" xfId="0" quotePrefix="1" applyNumberFormat="1" applyFont="1" applyFill="1" applyBorder="1" applyAlignment="1">
      <alignment horizontal="right"/>
    </xf>
    <xf numFmtId="0" fontId="6" fillId="11" borderId="31" xfId="0" applyFont="1" applyFill="1" applyBorder="1" applyAlignment="1">
      <alignment horizontal="center" vertical="center"/>
    </xf>
    <xf numFmtId="0" fontId="74" fillId="11" borderId="32" xfId="0" applyFont="1" applyFill="1" applyBorder="1" applyAlignment="1">
      <alignment horizontal="center" vertical="center"/>
    </xf>
    <xf numFmtId="0" fontId="74" fillId="11" borderId="33" xfId="0" applyFont="1" applyFill="1" applyBorder="1" applyAlignment="1">
      <alignment horizontal="center" vertical="center"/>
    </xf>
    <xf numFmtId="0" fontId="74" fillId="11" borderId="34" xfId="0" applyFont="1" applyFill="1" applyBorder="1" applyAlignment="1">
      <alignment horizontal="center" vertical="center"/>
    </xf>
    <xf numFmtId="0" fontId="58" fillId="8" borderId="7" xfId="1" applyFont="1" applyFill="1" applyBorder="1"/>
    <xf numFmtId="3" fontId="40" fillId="0" borderId="7" xfId="1" applyNumberFormat="1" applyFont="1" applyBorder="1"/>
    <xf numFmtId="0" fontId="76" fillId="9" borderId="2" xfId="0" applyFont="1" applyFill="1" applyBorder="1" applyAlignment="1">
      <alignment horizontal="center" vertical="center"/>
    </xf>
    <xf numFmtId="0" fontId="76" fillId="9" borderId="4" xfId="0" applyFont="1" applyFill="1" applyBorder="1" applyAlignment="1">
      <alignment horizontal="center" vertical="center"/>
    </xf>
    <xf numFmtId="0" fontId="76" fillId="9" borderId="11" xfId="0" applyFont="1" applyFill="1" applyBorder="1" applyAlignment="1">
      <alignment horizontal="center" vertical="center"/>
    </xf>
    <xf numFmtId="3" fontId="77" fillId="16" borderId="69" xfId="6" applyNumberFormat="1" applyFont="1" applyFill="1" applyBorder="1"/>
    <xf numFmtId="3" fontId="77" fillId="16" borderId="40" xfId="6" applyNumberFormat="1" applyFont="1" applyFill="1" applyBorder="1"/>
    <xf numFmtId="3" fontId="77" fillId="16" borderId="70" xfId="6" applyNumberFormat="1" applyFont="1" applyFill="1" applyBorder="1"/>
    <xf numFmtId="3" fontId="77" fillId="16" borderId="71" xfId="6" applyNumberFormat="1" applyFont="1" applyFill="1" applyBorder="1"/>
    <xf numFmtId="3" fontId="77" fillId="16" borderId="56" xfId="6" applyNumberFormat="1" applyFont="1" applyFill="1" applyBorder="1"/>
    <xf numFmtId="3" fontId="77" fillId="16" borderId="72" xfId="6" applyNumberFormat="1" applyFont="1" applyFill="1" applyBorder="1"/>
    <xf numFmtId="3" fontId="77" fillId="16" borderId="96" xfId="6" applyNumberFormat="1" applyFont="1" applyFill="1" applyBorder="1"/>
    <xf numFmtId="3" fontId="77" fillId="16" borderId="59" xfId="6" applyNumberFormat="1" applyFont="1" applyFill="1" applyBorder="1"/>
    <xf numFmtId="3" fontId="77" fillId="16" borderId="75" xfId="6" applyNumberFormat="1" applyFont="1" applyFill="1" applyBorder="1"/>
    <xf numFmtId="3" fontId="78" fillId="16" borderId="67" xfId="6" applyNumberFormat="1" applyFont="1" applyFill="1" applyBorder="1"/>
    <xf numFmtId="3" fontId="78" fillId="16" borderId="61" xfId="6" applyNumberFormat="1" applyFont="1" applyFill="1" applyBorder="1"/>
    <xf numFmtId="3" fontId="78" fillId="16" borderId="68" xfId="6" applyNumberFormat="1" applyFont="1" applyFill="1" applyBorder="1"/>
    <xf numFmtId="0" fontId="62" fillId="0" borderId="0" xfId="7" applyFont="1" applyBorder="1" applyAlignment="1"/>
    <xf numFmtId="0" fontId="0" fillId="0" borderId="0" xfId="0" applyAlignment="1">
      <alignment wrapText="1"/>
    </xf>
    <xf numFmtId="3" fontId="82" fillId="16" borderId="5" xfId="0" applyNumberFormat="1" applyFont="1" applyFill="1" applyBorder="1" applyAlignment="1">
      <alignment horizontal="center" vertical="center" wrapText="1"/>
    </xf>
    <xf numFmtId="3" fontId="82" fillId="16" borderId="68" xfId="0" applyNumberFormat="1" applyFont="1" applyFill="1" applyBorder="1" applyAlignment="1">
      <alignment horizontal="center" vertical="center" wrapText="1"/>
    </xf>
    <xf numFmtId="0" fontId="84" fillId="16" borderId="103" xfId="0" applyFont="1" applyFill="1" applyBorder="1" applyAlignment="1">
      <alignment wrapText="1"/>
    </xf>
    <xf numFmtId="3" fontId="49" fillId="0" borderId="4" xfId="0" quotePrefix="1" applyNumberFormat="1" applyFont="1" applyBorder="1" applyAlignment="1">
      <alignment horizontal="right" wrapText="1"/>
    </xf>
    <xf numFmtId="3" fontId="49" fillId="15" borderId="4" xfId="0" quotePrefix="1" applyNumberFormat="1" applyFont="1" applyFill="1" applyBorder="1" applyAlignment="1">
      <alignment wrapText="1"/>
    </xf>
    <xf numFmtId="3" fontId="49" fillId="0" borderId="4" xfId="0" quotePrefix="1" applyNumberFormat="1" applyFont="1" applyBorder="1" applyAlignment="1">
      <alignment wrapText="1"/>
    </xf>
    <xf numFmtId="3" fontId="49" fillId="0" borderId="4" xfId="0" applyNumberFormat="1" applyFont="1" applyBorder="1" applyAlignment="1">
      <alignment horizontal="right" wrapText="1"/>
    </xf>
    <xf numFmtId="3" fontId="49" fillId="0" borderId="4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49" fillId="15" borderId="4" xfId="0" applyNumberFormat="1" applyFont="1" applyFill="1" applyBorder="1" applyAlignment="1">
      <alignment wrapText="1"/>
    </xf>
    <xf numFmtId="0" fontId="37" fillId="0" borderId="0" xfId="0" applyFont="1" applyFill="1"/>
    <xf numFmtId="3" fontId="0" fillId="0" borderId="0" xfId="0" applyNumberFormat="1" applyFill="1"/>
    <xf numFmtId="0" fontId="49" fillId="0" borderId="109" xfId="0" applyNumberFormat="1" applyFont="1" applyFill="1" applyBorder="1" applyAlignment="1">
      <alignment wrapText="1"/>
    </xf>
    <xf numFmtId="0" fontId="0" fillId="0" borderId="0" xfId="0" applyFill="1"/>
    <xf numFmtId="0" fontId="85" fillId="0" borderId="0" xfId="0" applyFont="1"/>
    <xf numFmtId="3" fontId="52" fillId="0" borderId="0" xfId="0" applyNumberFormat="1" applyFont="1"/>
    <xf numFmtId="0" fontId="52" fillId="0" borderId="0" xfId="0" applyFont="1"/>
    <xf numFmtId="0" fontId="37" fillId="0" borderId="0" xfId="0" applyFont="1"/>
    <xf numFmtId="0" fontId="6" fillId="7" borderId="83" xfId="2" applyFont="1" applyFill="1" applyBorder="1" applyAlignment="1">
      <alignment horizontal="center" vertical="center" wrapText="1"/>
    </xf>
    <xf numFmtId="0" fontId="21" fillId="7" borderId="23" xfId="2" applyFont="1" applyFill="1" applyBorder="1" applyAlignment="1">
      <alignment horizontal="center" vertical="center" wrapText="1"/>
    </xf>
    <xf numFmtId="0" fontId="22" fillId="7" borderId="81" xfId="2" applyFont="1" applyFill="1" applyBorder="1" applyAlignment="1">
      <alignment horizontal="center" vertical="center" wrapText="1"/>
    </xf>
    <xf numFmtId="0" fontId="23" fillId="7" borderId="18" xfId="2" applyFont="1" applyFill="1" applyBorder="1" applyAlignment="1">
      <alignment horizontal="center" vertical="center" wrapText="1"/>
    </xf>
    <xf numFmtId="0" fontId="22" fillId="7" borderId="76" xfId="2" applyFont="1" applyFill="1" applyBorder="1" applyAlignment="1">
      <alignment horizontal="center" vertical="center" wrapText="1"/>
    </xf>
    <xf numFmtId="0" fontId="24" fillId="7" borderId="81" xfId="0" applyFont="1" applyFill="1" applyBorder="1" applyAlignment="1">
      <alignment horizontal="center" vertical="center" wrapText="1"/>
    </xf>
    <xf numFmtId="0" fontId="24" fillId="7" borderId="77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78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14" fillId="7" borderId="79" xfId="2" applyFont="1" applyFill="1" applyBorder="1" applyAlignment="1">
      <alignment horizontal="center" vertical="center" wrapText="1"/>
    </xf>
    <xf numFmtId="0" fontId="14" fillId="7" borderId="80" xfId="2" applyFont="1" applyFill="1" applyBorder="1" applyAlignment="1">
      <alignment horizontal="center" vertical="center" wrapText="1"/>
    </xf>
    <xf numFmtId="49" fontId="11" fillId="7" borderId="76" xfId="2" applyNumberFormat="1" applyFont="1" applyFill="1" applyBorder="1" applyAlignment="1">
      <alignment horizontal="center" vertical="center" wrapText="1"/>
    </xf>
    <xf numFmtId="0" fontId="11" fillId="7" borderId="84" xfId="2" applyFont="1" applyFill="1" applyBorder="1" applyAlignment="1">
      <alignment horizontal="center" vertical="center" wrapText="1"/>
    </xf>
    <xf numFmtId="0" fontId="11" fillId="7" borderId="60" xfId="2" applyFont="1" applyFill="1" applyBorder="1" applyAlignment="1">
      <alignment horizontal="center" vertical="center" wrapText="1"/>
    </xf>
    <xf numFmtId="0" fontId="11" fillId="7" borderId="78" xfId="2" applyFont="1" applyFill="1" applyBorder="1" applyAlignment="1">
      <alignment horizontal="center" vertical="center" wrapText="1"/>
    </xf>
    <xf numFmtId="0" fontId="11" fillId="7" borderId="85" xfId="2" applyFont="1" applyFill="1" applyBorder="1" applyAlignment="1">
      <alignment horizontal="center" vertical="center" wrapText="1"/>
    </xf>
    <xf numFmtId="0" fontId="11" fillId="7" borderId="86" xfId="2" applyFont="1" applyFill="1" applyBorder="1" applyAlignment="1">
      <alignment horizontal="center" vertical="center" wrapText="1"/>
    </xf>
    <xf numFmtId="0" fontId="11" fillId="7" borderId="87" xfId="2" applyFont="1" applyFill="1" applyBorder="1" applyAlignment="1">
      <alignment horizontal="center" vertical="center" wrapText="1"/>
    </xf>
    <xf numFmtId="0" fontId="11" fillId="7" borderId="80" xfId="2" applyFont="1" applyFill="1" applyBorder="1" applyAlignment="1">
      <alignment horizontal="center" vertical="center" wrapText="1"/>
    </xf>
    <xf numFmtId="49" fontId="11" fillId="7" borderId="13" xfId="2" applyNumberFormat="1" applyFont="1" applyFill="1" applyBorder="1" applyAlignment="1">
      <alignment horizontal="center" vertical="center" wrapText="1"/>
    </xf>
    <xf numFmtId="0" fontId="11" fillId="7" borderId="13" xfId="2" applyFont="1" applyFill="1" applyBorder="1" applyAlignment="1">
      <alignment horizontal="center" vertical="center" wrapText="1"/>
    </xf>
    <xf numFmtId="17" fontId="11" fillId="7" borderId="13" xfId="2" applyNumberFormat="1" applyFont="1" applyFill="1" applyBorder="1" applyAlignment="1">
      <alignment horizontal="center" vertical="center" wrapText="1"/>
    </xf>
    <xf numFmtId="17" fontId="11" fillId="7" borderId="22" xfId="2" applyNumberFormat="1" applyFont="1" applyFill="1" applyBorder="1" applyAlignment="1">
      <alignment horizontal="center" vertical="center" wrapText="1"/>
    </xf>
    <xf numFmtId="0" fontId="11" fillId="7" borderId="22" xfId="2" applyFont="1" applyFill="1" applyBorder="1" applyAlignment="1">
      <alignment horizontal="center" vertical="center" wrapText="1"/>
    </xf>
    <xf numFmtId="0" fontId="11" fillId="7" borderId="76" xfId="2" applyFont="1" applyFill="1" applyBorder="1" applyAlignment="1">
      <alignment horizontal="center" vertical="center" wrapText="1"/>
    </xf>
    <xf numFmtId="0" fontId="11" fillId="7" borderId="81" xfId="2" applyFont="1" applyFill="1" applyBorder="1" applyAlignment="1">
      <alignment horizontal="center" vertical="center" wrapText="1"/>
    </xf>
    <xf numFmtId="0" fontId="11" fillId="7" borderId="20" xfId="2" applyFont="1" applyFill="1" applyBorder="1" applyAlignment="1">
      <alignment horizontal="center" vertical="center" wrapText="1"/>
    </xf>
    <xf numFmtId="0" fontId="11" fillId="7" borderId="79" xfId="2" applyFont="1" applyFill="1" applyBorder="1" applyAlignment="1">
      <alignment horizontal="center" vertical="center" wrapText="1"/>
    </xf>
    <xf numFmtId="0" fontId="11" fillId="7" borderId="82" xfId="2" applyFont="1" applyFill="1" applyBorder="1" applyAlignment="1">
      <alignment horizontal="center" vertical="center" wrapText="1"/>
    </xf>
    <xf numFmtId="0" fontId="54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center" wrapText="1"/>
    </xf>
    <xf numFmtId="0" fontId="54" fillId="6" borderId="0" xfId="0" applyFont="1" applyFill="1" applyAlignment="1">
      <alignment horizontal="left" vertical="center" wrapText="1"/>
    </xf>
    <xf numFmtId="0" fontId="4" fillId="6" borderId="0" xfId="0" applyNumberFormat="1" applyFont="1" applyFill="1" applyBorder="1" applyAlignment="1">
      <alignment horizontal="left" wrapText="1"/>
    </xf>
    <xf numFmtId="0" fontId="54" fillId="0" borderId="0" xfId="5" applyFont="1" applyBorder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0" xfId="5" applyFont="1" applyBorder="1" applyAlignment="1">
      <alignment horizontal="left" vertical="center" wrapText="1"/>
    </xf>
    <xf numFmtId="17" fontId="54" fillId="0" borderId="0" xfId="5" applyNumberFormat="1" applyFont="1" applyBorder="1" applyAlignment="1">
      <alignment horizontal="center" vertical="center" wrapText="1"/>
    </xf>
    <xf numFmtId="49" fontId="54" fillId="0" borderId="0" xfId="5" applyNumberFormat="1" applyFont="1" applyBorder="1" applyAlignment="1">
      <alignment horizontal="center" vertical="center" wrapText="1"/>
    </xf>
    <xf numFmtId="0" fontId="46" fillId="0" borderId="0" xfId="7" applyFont="1" applyAlignment="1">
      <alignment horizontal="center"/>
    </xf>
    <xf numFmtId="17" fontId="62" fillId="0" borderId="0" xfId="7" applyNumberFormat="1" applyFont="1" applyBorder="1" applyAlignment="1">
      <alignment horizontal="center"/>
    </xf>
    <xf numFmtId="49" fontId="62" fillId="0" borderId="0" xfId="7" applyNumberFormat="1" applyFont="1" applyBorder="1" applyAlignment="1">
      <alignment horizontal="center"/>
    </xf>
    <xf numFmtId="0" fontId="63" fillId="18" borderId="103" xfId="7" applyFont="1" applyFill="1" applyBorder="1" applyAlignment="1">
      <alignment horizontal="center" vertical="center" wrapText="1"/>
    </xf>
    <xf numFmtId="0" fontId="64" fillId="18" borderId="104" xfId="7" applyFont="1" applyFill="1" applyBorder="1" applyAlignment="1">
      <alignment horizontal="center" vertical="center" wrapText="1"/>
    </xf>
    <xf numFmtId="0" fontId="63" fillId="18" borderId="78" xfId="7" applyFont="1" applyFill="1" applyBorder="1" applyAlignment="1">
      <alignment horizontal="center" vertical="center" wrapText="1"/>
    </xf>
    <xf numFmtId="0" fontId="64" fillId="18" borderId="85" xfId="7" applyFont="1" applyFill="1" applyBorder="1" applyAlignment="1">
      <alignment horizontal="center" vertical="center" wrapText="1"/>
    </xf>
    <xf numFmtId="0" fontId="62" fillId="0" borderId="0" xfId="7" applyFont="1" applyBorder="1" applyAlignment="1">
      <alignment horizontal="center" wrapText="1"/>
    </xf>
    <xf numFmtId="0" fontId="56" fillId="8" borderId="5" xfId="1" applyFont="1" applyFill="1" applyBorder="1" applyAlignment="1">
      <alignment horizontal="center" vertical="center" wrapText="1"/>
    </xf>
    <xf numFmtId="0" fontId="56" fillId="8" borderId="13" xfId="1" applyFont="1" applyFill="1" applyBorder="1" applyAlignment="1">
      <alignment horizontal="center" vertical="center" wrapText="1"/>
    </xf>
    <xf numFmtId="2" fontId="66" fillId="0" borderId="0" xfId="1" applyNumberFormat="1" applyFont="1" applyBorder="1" applyAlignment="1">
      <alignment horizontal="left" vertical="justify" wrapText="1"/>
    </xf>
    <xf numFmtId="0" fontId="57" fillId="0" borderId="0" xfId="1" applyFont="1" applyAlignment="1">
      <alignment horizontal="left" vertical="justify"/>
    </xf>
    <xf numFmtId="0" fontId="54" fillId="0" borderId="0" xfId="1" applyFont="1" applyAlignment="1">
      <alignment horizontal="center"/>
    </xf>
    <xf numFmtId="0" fontId="54" fillId="0" borderId="0" xfId="1" applyFont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49" fontId="54" fillId="0" borderId="0" xfId="1" applyNumberFormat="1" applyFont="1" applyAlignment="1">
      <alignment horizontal="center" wrapText="1"/>
    </xf>
    <xf numFmtId="0" fontId="58" fillId="8" borderId="115" xfId="1" applyFont="1" applyFill="1" applyBorder="1" applyAlignment="1">
      <alignment horizontal="center" vertical="center" wrapText="1"/>
    </xf>
    <xf numFmtId="0" fontId="58" fillId="8" borderId="116" xfId="1" applyFont="1" applyFill="1" applyBorder="1" applyAlignment="1">
      <alignment horizontal="center" vertical="center" wrapText="1"/>
    </xf>
    <xf numFmtId="0" fontId="58" fillId="8" borderId="117" xfId="1" applyFont="1" applyFill="1" applyBorder="1" applyAlignment="1">
      <alignment horizontal="center" vertical="center" wrapText="1"/>
    </xf>
    <xf numFmtId="0" fontId="58" fillId="8" borderId="72" xfId="1" applyFont="1" applyFill="1" applyBorder="1" applyAlignment="1">
      <alignment horizontal="center" vertical="center" wrapText="1"/>
    </xf>
    <xf numFmtId="0" fontId="58" fillId="8" borderId="74" xfId="1" applyFont="1" applyFill="1" applyBorder="1" applyAlignment="1">
      <alignment horizontal="center" vertical="center" wrapText="1"/>
    </xf>
    <xf numFmtId="0" fontId="58" fillId="8" borderId="71" xfId="1" applyFont="1" applyFill="1" applyBorder="1" applyAlignment="1">
      <alignment horizontal="center" vertical="center" wrapText="1"/>
    </xf>
    <xf numFmtId="0" fontId="58" fillId="8" borderId="73" xfId="1" applyFont="1" applyFill="1" applyBorder="1" applyAlignment="1">
      <alignment horizontal="center" vertical="center" wrapText="1"/>
    </xf>
    <xf numFmtId="0" fontId="58" fillId="8" borderId="110" xfId="1" applyFont="1" applyFill="1" applyBorder="1" applyAlignment="1">
      <alignment horizontal="center" vertical="center" wrapText="1"/>
    </xf>
    <xf numFmtId="0" fontId="58" fillId="8" borderId="111" xfId="1" applyFont="1" applyFill="1" applyBorder="1" applyAlignment="1">
      <alignment horizontal="center" vertical="center" wrapText="1"/>
    </xf>
    <xf numFmtId="0" fontId="58" fillId="8" borderId="112" xfId="1" applyFont="1" applyFill="1" applyBorder="1" applyAlignment="1">
      <alignment horizontal="center" vertical="center" wrapText="1"/>
    </xf>
    <xf numFmtId="0" fontId="58" fillId="8" borderId="90" xfId="1" applyFont="1" applyFill="1" applyBorder="1" applyAlignment="1">
      <alignment horizontal="center" vertical="center" wrapText="1"/>
    </xf>
    <xf numFmtId="0" fontId="58" fillId="8" borderId="8" xfId="1" applyFont="1" applyFill="1" applyBorder="1" applyAlignment="1">
      <alignment horizontal="center" vertical="center" wrapText="1"/>
    </xf>
    <xf numFmtId="0" fontId="58" fillId="8" borderId="92" xfId="1" applyFont="1" applyFill="1" applyBorder="1" applyAlignment="1">
      <alignment horizontal="center" vertical="center" wrapText="1"/>
    </xf>
    <xf numFmtId="0" fontId="58" fillId="8" borderId="113" xfId="1" applyFont="1" applyFill="1" applyBorder="1" applyAlignment="1">
      <alignment horizontal="center" vertical="center" wrapText="1"/>
    </xf>
    <xf numFmtId="0" fontId="58" fillId="8" borderId="102" xfId="1" applyFont="1" applyFill="1" applyBorder="1" applyAlignment="1">
      <alignment horizontal="center" vertical="center" wrapText="1"/>
    </xf>
    <xf numFmtId="0" fontId="58" fillId="8" borderId="114" xfId="1" applyFont="1" applyFill="1" applyBorder="1" applyAlignment="1">
      <alignment horizontal="center" vertical="center" wrapText="1"/>
    </xf>
    <xf numFmtId="0" fontId="75" fillId="8" borderId="99" xfId="1" applyFont="1" applyFill="1" applyBorder="1" applyAlignment="1">
      <alignment horizontal="center"/>
    </xf>
    <xf numFmtId="0" fontId="75" fillId="8" borderId="101" xfId="1" applyFont="1" applyFill="1" applyBorder="1" applyAlignment="1">
      <alignment horizontal="center"/>
    </xf>
    <xf numFmtId="0" fontId="58" fillId="8" borderId="5" xfId="1" applyFont="1" applyFill="1" applyBorder="1" applyAlignment="1">
      <alignment horizontal="center" vertical="center" wrapText="1"/>
    </xf>
    <xf numFmtId="0" fontId="58" fillId="8" borderId="13" xfId="1" applyFont="1" applyFill="1" applyBorder="1" applyAlignment="1">
      <alignment horizontal="center" vertical="center" wrapText="1"/>
    </xf>
    <xf numFmtId="0" fontId="54" fillId="0" borderId="0" xfId="6" applyFont="1" applyAlignment="1">
      <alignment horizontal="center"/>
    </xf>
    <xf numFmtId="17" fontId="68" fillId="13" borderId="85" xfId="6" applyNumberFormat="1" applyFont="1" applyFill="1" applyBorder="1" applyAlignment="1">
      <alignment horizontal="center" vertical="center" wrapText="1"/>
    </xf>
    <xf numFmtId="49" fontId="68" fillId="13" borderId="85" xfId="6" applyNumberFormat="1" applyFont="1" applyFill="1" applyBorder="1" applyAlignment="1">
      <alignment horizontal="center" vertical="center" wrapText="1"/>
    </xf>
    <xf numFmtId="0" fontId="25" fillId="0" borderId="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79" fillId="17" borderId="0" xfId="0" applyFont="1" applyFill="1" applyAlignment="1">
      <alignment horizontal="center"/>
    </xf>
    <xf numFmtId="49" fontId="80" fillId="17" borderId="85" xfId="0" applyNumberFormat="1" applyFont="1" applyFill="1" applyBorder="1" applyAlignment="1">
      <alignment horizontal="center" vertical="center" wrapText="1"/>
    </xf>
    <xf numFmtId="0" fontId="81" fillId="16" borderId="5" xfId="0" applyFont="1" applyFill="1" applyBorder="1" applyAlignment="1">
      <alignment horizontal="center" vertical="center" wrapText="1"/>
    </xf>
    <xf numFmtId="0" fontId="81" fillId="16" borderId="19" xfId="0" applyFont="1" applyFill="1" applyBorder="1" applyAlignment="1">
      <alignment horizontal="center" vertical="center" wrapText="1"/>
    </xf>
    <xf numFmtId="3" fontId="82" fillId="16" borderId="5" xfId="0" applyNumberFormat="1" applyFont="1" applyFill="1" applyBorder="1" applyAlignment="1">
      <alignment horizontal="center" vertical="center" wrapText="1"/>
    </xf>
    <xf numFmtId="3" fontId="82" fillId="16" borderId="19" xfId="0" applyNumberFormat="1" applyFont="1" applyFill="1" applyBorder="1" applyAlignment="1">
      <alignment horizontal="center" vertical="center" wrapText="1"/>
    </xf>
    <xf numFmtId="0" fontId="83" fillId="16" borderId="103" xfId="0" applyFont="1" applyFill="1" applyBorder="1" applyAlignment="1">
      <alignment horizontal="center" vertical="center" wrapText="1"/>
    </xf>
    <xf numFmtId="0" fontId="83" fillId="16" borderId="104" xfId="0" applyFont="1" applyFill="1" applyBorder="1" applyAlignment="1">
      <alignment horizontal="center" vertical="center" wrapText="1"/>
    </xf>
    <xf numFmtId="0" fontId="83" fillId="16" borderId="16" xfId="0" applyFont="1" applyFill="1" applyBorder="1" applyAlignment="1">
      <alignment horizontal="center" vertical="center" wrapText="1"/>
    </xf>
    <xf numFmtId="49" fontId="58" fillId="15" borderId="78" xfId="6" applyNumberFormat="1" applyFont="1" applyFill="1" applyBorder="1" applyAlignment="1">
      <alignment horizontal="center"/>
    </xf>
    <xf numFmtId="49" fontId="58" fillId="15" borderId="104" xfId="6" applyNumberFormat="1" applyFont="1" applyFill="1" applyBorder="1" applyAlignment="1">
      <alignment horizontal="center"/>
    </xf>
    <xf numFmtId="3" fontId="58" fillId="15" borderId="5" xfId="6" applyNumberFormat="1" applyFont="1" applyFill="1" applyBorder="1" applyAlignment="1">
      <alignment horizontal="center" vertical="center" wrapText="1"/>
    </xf>
    <xf numFmtId="3" fontId="58" fillId="15" borderId="13" xfId="6" applyNumberFormat="1" applyFont="1" applyFill="1" applyBorder="1" applyAlignment="1">
      <alignment horizontal="center" vertical="center" wrapText="1"/>
    </xf>
    <xf numFmtId="3" fontId="58" fillId="15" borderId="108" xfId="6" applyNumberFormat="1" applyFont="1" applyFill="1" applyBorder="1" applyAlignment="1">
      <alignment horizontal="center" vertical="center" wrapText="1"/>
    </xf>
    <xf numFmtId="3" fontId="58" fillId="15" borderId="77" xfId="6" applyNumberFormat="1" applyFont="1" applyFill="1" applyBorder="1" applyAlignment="1">
      <alignment horizontal="center" vertical="center" wrapText="1"/>
    </xf>
    <xf numFmtId="3" fontId="58" fillId="15" borderId="78" xfId="6" applyNumberFormat="1" applyFont="1" applyFill="1" applyBorder="1" applyAlignment="1">
      <alignment horizontal="center" vertical="center" wrapText="1"/>
    </xf>
    <xf numFmtId="0" fontId="58" fillId="16" borderId="67" xfId="6" applyFont="1" applyFill="1" applyBorder="1" applyAlignment="1">
      <alignment horizontal="center" vertical="center" wrapText="1"/>
    </xf>
    <xf numFmtId="0" fontId="58" fillId="16" borderId="61" xfId="6" applyFont="1" applyFill="1" applyBorder="1" applyAlignment="1">
      <alignment horizontal="center" vertical="center" wrapText="1"/>
    </xf>
    <xf numFmtId="0" fontId="58" fillId="16" borderId="68" xfId="6" applyFont="1" applyFill="1" applyBorder="1" applyAlignment="1">
      <alignment horizontal="center" vertical="center" wrapText="1"/>
    </xf>
    <xf numFmtId="0" fontId="73" fillId="16" borderId="69" xfId="6" applyFont="1" applyFill="1" applyBorder="1" applyAlignment="1">
      <alignment horizontal="center" vertical="center" wrapText="1"/>
    </xf>
    <xf numFmtId="0" fontId="73" fillId="16" borderId="40" xfId="6" applyFont="1" applyFill="1" applyBorder="1" applyAlignment="1">
      <alignment horizontal="center" vertical="center" wrapText="1"/>
    </xf>
    <xf numFmtId="0" fontId="73" fillId="16" borderId="70" xfId="6" applyFont="1" applyFill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6"/>
    <cellStyle name="Normal 4" xfId="9"/>
    <cellStyle name="Normal 5" xfId="10"/>
    <cellStyle name="Normal 6" xfId="11"/>
    <cellStyle name="Normal_Info0703" xfId="2"/>
    <cellStyle name="Normal_PAS_MARTIE" xfId="5"/>
    <cellStyle name="Normal_pensie_sociala" xfId="8"/>
    <cellStyle name="Normal_someri" xfId="3"/>
    <cellStyle name="Normal_TOTAGRM" xfId="7"/>
    <cellStyle name="Normal_veterani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A6CABE"/>
      <color rgb="FFDA9C96"/>
      <color rgb="FFFF5050"/>
      <color rgb="FFCCFF99"/>
      <color rgb="FF99FF66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LS\Infoman\pmed07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med08"/>
      <sheetName val="pmed0705"/>
    </sheetNames>
    <sheetDataSet>
      <sheetData sheetId="0">
        <row r="5">
          <cell r="F5">
            <v>2018547</v>
          </cell>
          <cell r="T5">
            <v>1.21926</v>
          </cell>
        </row>
        <row r="6">
          <cell r="F6">
            <v>111084</v>
          </cell>
          <cell r="T6">
            <v>1.2264999999999999</v>
          </cell>
        </row>
        <row r="7">
          <cell r="F7">
            <v>89385</v>
          </cell>
          <cell r="T7">
            <v>1.42188</v>
          </cell>
        </row>
        <row r="8">
          <cell r="F8">
            <v>21699</v>
          </cell>
          <cell r="T8">
            <v>0.42168</v>
          </cell>
        </row>
        <row r="10">
          <cell r="F10">
            <v>681937</v>
          </cell>
          <cell r="T10">
            <v>0.55632999999999999</v>
          </cell>
        </row>
        <row r="11">
          <cell r="F11">
            <v>220941</v>
          </cell>
          <cell r="T11">
            <v>0.61746999999999996</v>
          </cell>
        </row>
        <row r="12">
          <cell r="F12">
            <v>174432</v>
          </cell>
          <cell r="T12">
            <v>0.72270000000000001</v>
          </cell>
        </row>
        <row r="13">
          <cell r="F13">
            <v>46509</v>
          </cell>
          <cell r="T13">
            <v>0.2228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selection activeCell="G19" sqref="G19"/>
    </sheetView>
  </sheetViews>
  <sheetFormatPr defaultRowHeight="12.75"/>
  <cols>
    <col min="1" max="1" width="22.42578125" style="5" customWidth="1"/>
    <col min="2" max="3" width="8.7109375" style="5" customWidth="1"/>
    <col min="4" max="4" width="8.42578125" style="5" customWidth="1"/>
    <col min="5" max="5" width="8" style="5" customWidth="1"/>
    <col min="6" max="6" width="11.28515625" style="5" bestFit="1" customWidth="1"/>
    <col min="7" max="7" width="9" style="5" customWidth="1"/>
    <col min="8" max="8" width="8.85546875" style="5" customWidth="1"/>
    <col min="9" max="9" width="7.85546875" style="5" customWidth="1"/>
    <col min="10" max="10" width="8.85546875" style="5" customWidth="1"/>
    <col min="11" max="11" width="7.7109375" style="5" customWidth="1"/>
    <col min="12" max="12" width="6.5703125" style="5" customWidth="1"/>
    <col min="13" max="13" width="7.28515625" style="5" customWidth="1"/>
    <col min="14" max="14" width="6.85546875" style="5" customWidth="1"/>
    <col min="15" max="16384" width="9.140625" style="5"/>
  </cols>
  <sheetData>
    <row r="1" spans="1:256">
      <c r="L1" s="6"/>
    </row>
    <row r="2" spans="1:256">
      <c r="L2" s="6"/>
    </row>
    <row r="3" spans="1:256" ht="18.75">
      <c r="B3" s="6" t="s">
        <v>0</v>
      </c>
      <c r="C3" s="6"/>
      <c r="D3" s="6"/>
      <c r="E3" s="6"/>
      <c r="G3" s="7" t="s">
        <v>5</v>
      </c>
      <c r="M3" s="8" t="s">
        <v>49</v>
      </c>
      <c r="N3" s="9"/>
    </row>
    <row r="4" spans="1:256" ht="18.75">
      <c r="G4" s="7" t="s">
        <v>51</v>
      </c>
      <c r="O4" s="10"/>
    </row>
    <row r="5" spans="1:256" ht="18.75">
      <c r="G5" s="11" t="s">
        <v>41</v>
      </c>
      <c r="O5" s="10"/>
    </row>
    <row r="6" spans="1:256" ht="14.25" customHeight="1">
      <c r="A6" s="12" t="s">
        <v>76</v>
      </c>
      <c r="G6" s="11" t="s">
        <v>84</v>
      </c>
      <c r="H6" s="13"/>
      <c r="J6" s="14"/>
      <c r="K6" s="13"/>
      <c r="L6" s="13"/>
      <c r="O6" s="10"/>
    </row>
    <row r="7" spans="1:256" ht="12.75" customHeight="1">
      <c r="A7" s="12" t="s">
        <v>75</v>
      </c>
      <c r="G7" s="11"/>
      <c r="H7" s="13"/>
      <c r="J7" s="14"/>
      <c r="K7" s="13"/>
      <c r="L7" s="13"/>
      <c r="O7" s="10"/>
    </row>
    <row r="8" spans="1:256" s="16" customFormat="1" ht="14.1" customHeight="1">
      <c r="A8" s="137" t="s">
        <v>85</v>
      </c>
      <c r="B8" s="137"/>
      <c r="C8" s="137"/>
      <c r="D8" s="137"/>
      <c r="E8" s="29">
        <f>ROUND((E9+100)*109.3*114.1*117.8*130.3/100/100/100/100,1)-100</f>
        <v>101.19999999999999</v>
      </c>
      <c r="F8" s="137" t="s">
        <v>54</v>
      </c>
      <c r="G8" s="29"/>
      <c r="H8" s="137"/>
      <c r="I8" s="147" t="s">
        <v>87</v>
      </c>
      <c r="J8" s="137"/>
      <c r="K8" s="137"/>
      <c r="L8" s="137"/>
      <c r="M8" s="137"/>
      <c r="N8" s="2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s="17" customFormat="1" ht="14.1" customHeight="1" thickBot="1">
      <c r="A9" s="137" t="s">
        <v>86</v>
      </c>
      <c r="B9" s="137"/>
      <c r="C9" s="137"/>
      <c r="D9" s="137"/>
      <c r="E9" s="30">
        <v>5.0999999999999996</v>
      </c>
      <c r="F9" s="137" t="s">
        <v>54</v>
      </c>
      <c r="G9" s="19"/>
      <c r="H9" s="137"/>
      <c r="I9" s="137"/>
      <c r="J9" s="137"/>
      <c r="K9" s="137"/>
      <c r="L9" s="137"/>
      <c r="M9" s="137"/>
      <c r="N9" s="30"/>
    </row>
    <row r="10" spans="1:256" ht="10.5" customHeight="1" thickTop="1" thickBot="1">
      <c r="A10" s="479" t="s">
        <v>1</v>
      </c>
      <c r="B10" s="481" t="s">
        <v>45</v>
      </c>
      <c r="C10" s="481" t="s">
        <v>52</v>
      </c>
      <c r="D10" s="483" t="s">
        <v>53</v>
      </c>
      <c r="E10" s="484"/>
      <c r="F10" s="489" t="s">
        <v>77</v>
      </c>
      <c r="G10" s="489" t="s">
        <v>83</v>
      </c>
      <c r="H10" s="504" t="s">
        <v>38</v>
      </c>
      <c r="I10" s="505"/>
      <c r="J10" s="507" t="s">
        <v>39</v>
      </c>
      <c r="K10" s="507"/>
      <c r="L10" s="491" t="s">
        <v>43</v>
      </c>
      <c r="M10" s="492"/>
      <c r="N10" s="493"/>
    </row>
    <row r="11" spans="1:256" ht="17.25" customHeight="1" thickTop="1" thickBot="1">
      <c r="A11" s="480"/>
      <c r="B11" s="482"/>
      <c r="C11" s="482"/>
      <c r="D11" s="485"/>
      <c r="E11" s="486"/>
      <c r="F11" s="489"/>
      <c r="G11" s="489"/>
      <c r="H11" s="494"/>
      <c r="I11" s="506"/>
      <c r="J11" s="508"/>
      <c r="K11" s="508"/>
      <c r="L11" s="494"/>
      <c r="M11" s="495"/>
      <c r="N11" s="496"/>
    </row>
    <row r="12" spans="1:256" ht="15" customHeight="1" thickTop="1" thickBot="1">
      <c r="A12" s="480"/>
      <c r="B12" s="482"/>
      <c r="C12" s="482"/>
      <c r="D12" s="485"/>
      <c r="E12" s="486"/>
      <c r="F12" s="489"/>
      <c r="G12" s="489"/>
      <c r="H12" s="497" t="s">
        <v>40</v>
      </c>
      <c r="I12" s="497" t="s">
        <v>31</v>
      </c>
      <c r="J12" s="497" t="s">
        <v>40</v>
      </c>
      <c r="K12" s="497" t="s">
        <v>31</v>
      </c>
      <c r="L12" s="499" t="s">
        <v>55</v>
      </c>
      <c r="M12" s="501">
        <v>38322</v>
      </c>
      <c r="N12" s="502">
        <v>36861</v>
      </c>
    </row>
    <row r="13" spans="1:256" ht="19.5" customHeight="1" thickTop="1" thickBot="1">
      <c r="A13" s="480"/>
      <c r="B13" s="482"/>
      <c r="C13" s="482"/>
      <c r="D13" s="487"/>
      <c r="E13" s="488"/>
      <c r="F13" s="490"/>
      <c r="G13" s="490"/>
      <c r="H13" s="498"/>
      <c r="I13" s="498"/>
      <c r="J13" s="498"/>
      <c r="K13" s="498"/>
      <c r="L13" s="500"/>
      <c r="M13" s="500"/>
      <c r="N13" s="503"/>
    </row>
    <row r="14" spans="1:256" ht="12" customHeight="1" thickBot="1">
      <c r="A14" s="21">
        <v>0</v>
      </c>
      <c r="B14" s="22">
        <v>1</v>
      </c>
      <c r="C14" s="22">
        <v>2</v>
      </c>
      <c r="D14" s="23">
        <v>3</v>
      </c>
      <c r="E14" s="23" t="s">
        <v>54</v>
      </c>
      <c r="F14" s="24">
        <v>4</v>
      </c>
      <c r="G14" s="24">
        <v>5</v>
      </c>
      <c r="H14" s="24">
        <v>6</v>
      </c>
      <c r="I14" s="24">
        <v>7</v>
      </c>
      <c r="J14" s="24">
        <v>8</v>
      </c>
      <c r="K14" s="24">
        <v>9</v>
      </c>
      <c r="L14" s="24">
        <v>10</v>
      </c>
      <c r="M14" s="24">
        <v>11</v>
      </c>
      <c r="N14" s="25">
        <v>12</v>
      </c>
    </row>
    <row r="15" spans="1:256" ht="12.75" customHeight="1" thickBot="1">
      <c r="A15" s="138" t="s">
        <v>56</v>
      </c>
      <c r="B15" s="31" t="e">
        <f>B16+B35</f>
        <v>#REF!</v>
      </c>
      <c r="C15" s="31">
        <f>C16+C35</f>
        <v>6139210</v>
      </c>
      <c r="D15" s="31" t="e">
        <f>B15-C15</f>
        <v>#REF!</v>
      </c>
      <c r="E15" s="38" t="e">
        <f>B15/C15*100-100</f>
        <v>#REF!</v>
      </c>
      <c r="F15" s="31">
        <v>828396</v>
      </c>
      <c r="G15" s="39">
        <v>2107545.6143025802</v>
      </c>
      <c r="H15" s="31">
        <v>2197939.6164967269</v>
      </c>
      <c r="I15" s="40">
        <v>0.74216493797174532</v>
      </c>
      <c r="J15" s="31" t="e">
        <f>#REF!*10000</f>
        <v>#REF!</v>
      </c>
      <c r="K15" s="40" t="e">
        <f>#REF!</f>
        <v>#REF!</v>
      </c>
      <c r="L15" s="41" t="e">
        <f>J15/H15*100-100</f>
        <v>#REF!</v>
      </c>
      <c r="M15" s="38" t="e">
        <f t="shared" ref="M15:M36" si="0">J15/G15*100-100</f>
        <v>#REF!</v>
      </c>
      <c r="N15" s="46" t="e">
        <f>J15/F15*100-100</f>
        <v>#REF!</v>
      </c>
    </row>
    <row r="16" spans="1:256" ht="15.75" customHeight="1" thickBot="1">
      <c r="A16" s="138" t="s">
        <v>61</v>
      </c>
      <c r="B16" s="32" t="e">
        <f>B17+B28+B29+B30+B34</f>
        <v>#REF!</v>
      </c>
      <c r="C16" s="32">
        <v>4364842</v>
      </c>
      <c r="D16" s="32" t="e">
        <f>B16-C16</f>
        <v>#REF!</v>
      </c>
      <c r="E16" s="42" t="e">
        <f>B16/C16*100-100</f>
        <v>#REF!</v>
      </c>
      <c r="F16" s="32">
        <v>1076735</v>
      </c>
      <c r="G16" s="43">
        <v>2516733.4668567288</v>
      </c>
      <c r="H16" s="32">
        <v>2610621.8366825469</v>
      </c>
      <c r="I16" s="44">
        <v>0.88134593891929147</v>
      </c>
      <c r="J16" s="32" t="e">
        <f>#REF!*10000</f>
        <v>#REF!</v>
      </c>
      <c r="K16" s="44" t="e">
        <f>#REF!</f>
        <v>#REF!</v>
      </c>
      <c r="L16" s="45" t="e">
        <f t="shared" ref="L16:L36" si="1">J16/H16*100-100</f>
        <v>#REF!</v>
      </c>
      <c r="M16" s="42" t="e">
        <f t="shared" si="0"/>
        <v>#REF!</v>
      </c>
      <c r="N16" s="46" t="e">
        <f t="shared" ref="N16:N36" si="2">J16/F16*100-100</f>
        <v>#REF!</v>
      </c>
    </row>
    <row r="17" spans="1:14" ht="13.5" thickBot="1">
      <c r="A17" s="139" t="s">
        <v>25</v>
      </c>
      <c r="B17" s="57" t="e">
        <f>B18+B23</f>
        <v>#REF!</v>
      </c>
      <c r="C17" s="120">
        <v>3080822</v>
      </c>
      <c r="D17" s="120" t="e">
        <f>B17-C17</f>
        <v>#REF!</v>
      </c>
      <c r="E17" s="121" t="e">
        <f>B17/C17*100-100</f>
        <v>#REF!</v>
      </c>
      <c r="F17" s="120">
        <v>1233850</v>
      </c>
      <c r="G17" s="122">
        <v>2935285.236651246</v>
      </c>
      <c r="H17" s="120">
        <v>3041913.2865168112</v>
      </c>
      <c r="I17" s="123">
        <v>1.0234968351267857</v>
      </c>
      <c r="J17" s="120" t="e">
        <f>#REF!*10000</f>
        <v>#REF!</v>
      </c>
      <c r="K17" s="124" t="e">
        <f>#REF!</f>
        <v>#REF!</v>
      </c>
      <c r="L17" s="125" t="e">
        <f t="shared" si="1"/>
        <v>#REF!</v>
      </c>
      <c r="M17" s="126" t="e">
        <f t="shared" si="0"/>
        <v>#REF!</v>
      </c>
      <c r="N17" s="127" t="e">
        <f t="shared" si="2"/>
        <v>#REF!</v>
      </c>
    </row>
    <row r="18" spans="1:14" ht="13.5" thickBot="1">
      <c r="A18" s="140" t="s">
        <v>57</v>
      </c>
      <c r="B18" s="130" t="e">
        <f>stat!#REF!</f>
        <v>#REF!</v>
      </c>
      <c r="C18" s="130">
        <v>2246925</v>
      </c>
      <c r="D18" s="130" t="e">
        <f t="shared" ref="D18:D36" si="3">B18-C18</f>
        <v>#REF!</v>
      </c>
      <c r="E18" s="131" t="e">
        <f>B18/C18*100-100</f>
        <v>#REF!</v>
      </c>
      <c r="F18" s="130">
        <v>1414449</v>
      </c>
      <c r="G18" s="132">
        <v>3506939.100443406</v>
      </c>
      <c r="H18" s="130">
        <v>3627592.0689037708</v>
      </c>
      <c r="I18" s="133">
        <v>1.2206067178379238</v>
      </c>
      <c r="J18" s="130" t="e">
        <f>#REF!*10000</f>
        <v>#REF!</v>
      </c>
      <c r="K18" s="133" t="e">
        <f>#REF!</f>
        <v>#REF!</v>
      </c>
      <c r="L18" s="134" t="e">
        <f t="shared" si="1"/>
        <v>#REF!</v>
      </c>
      <c r="M18" s="135" t="e">
        <f t="shared" si="0"/>
        <v>#REF!</v>
      </c>
      <c r="N18" s="136" t="e">
        <f t="shared" si="2"/>
        <v>#REF!</v>
      </c>
    </row>
    <row r="19" spans="1:14">
      <c r="A19" s="141" t="s">
        <v>63</v>
      </c>
      <c r="B19" s="100">
        <f>[1]pmed08!F5</f>
        <v>2018547</v>
      </c>
      <c r="C19" s="100">
        <v>2246925</v>
      </c>
      <c r="D19" s="100">
        <f t="shared" si="3"/>
        <v>-228378</v>
      </c>
      <c r="E19" s="101">
        <f>B19/C19*100-100</f>
        <v>-10.16402416636069</v>
      </c>
      <c r="F19" s="100">
        <f>F18</f>
        <v>1414449</v>
      </c>
      <c r="G19" s="128">
        <v>3509617</v>
      </c>
      <c r="H19" s="128">
        <v>3628668</v>
      </c>
      <c r="I19" s="129">
        <v>1.22062</v>
      </c>
      <c r="J19" s="128" t="e">
        <f>#REF!*10000</f>
        <v>#REF!</v>
      </c>
      <c r="K19" s="102">
        <f>[1]pmed08!T5</f>
        <v>1.21926</v>
      </c>
      <c r="L19" s="103" t="e">
        <f t="shared" si="1"/>
        <v>#REF!</v>
      </c>
      <c r="M19" s="104" t="e">
        <f t="shared" si="0"/>
        <v>#REF!</v>
      </c>
      <c r="N19" s="105" t="e">
        <f t="shared" si="2"/>
        <v>#REF!</v>
      </c>
    </row>
    <row r="20" spans="1:14">
      <c r="A20" s="141" t="s">
        <v>64</v>
      </c>
      <c r="B20" s="106">
        <f>[1]pmed08!F6</f>
        <v>111084</v>
      </c>
      <c r="C20" s="113" t="s">
        <v>42</v>
      </c>
      <c r="D20" s="100">
        <f>B20</f>
        <v>111084</v>
      </c>
      <c r="E20" s="114" t="s">
        <v>42</v>
      </c>
      <c r="F20" s="115" t="s">
        <v>42</v>
      </c>
      <c r="G20" s="107">
        <v>3445796</v>
      </c>
      <c r="H20" s="107">
        <v>3606953</v>
      </c>
      <c r="I20" s="108">
        <v>1.22038</v>
      </c>
      <c r="J20" s="107" t="e">
        <f>#REF!*10000</f>
        <v>#REF!</v>
      </c>
      <c r="K20" s="109">
        <f>[1]pmed08!T6</f>
        <v>1.2264999999999999</v>
      </c>
      <c r="L20" s="110" t="e">
        <f t="shared" si="1"/>
        <v>#REF!</v>
      </c>
      <c r="M20" s="111" t="e">
        <f t="shared" si="0"/>
        <v>#REF!</v>
      </c>
      <c r="N20" s="116" t="s">
        <v>42</v>
      </c>
    </row>
    <row r="21" spans="1:14">
      <c r="A21" s="141" t="s">
        <v>58</v>
      </c>
      <c r="B21" s="106">
        <f>[1]pmed08!F7</f>
        <v>89385</v>
      </c>
      <c r="C21" s="113" t="s">
        <v>42</v>
      </c>
      <c r="D21" s="100">
        <f>B21</f>
        <v>89385</v>
      </c>
      <c r="E21" s="117" t="s">
        <v>42</v>
      </c>
      <c r="F21" s="115" t="s">
        <v>42</v>
      </c>
      <c r="G21" s="107">
        <v>4082382</v>
      </c>
      <c r="H21" s="107">
        <v>4206348</v>
      </c>
      <c r="I21" s="108">
        <v>1.4231799999999999</v>
      </c>
      <c r="J21" s="107" t="e">
        <f>#REF!*10000</f>
        <v>#REF!</v>
      </c>
      <c r="K21" s="109">
        <f>[1]pmed08!T7</f>
        <v>1.42188</v>
      </c>
      <c r="L21" s="110" t="e">
        <f t="shared" si="1"/>
        <v>#REF!</v>
      </c>
      <c r="M21" s="111" t="e">
        <f t="shared" si="0"/>
        <v>#REF!</v>
      </c>
      <c r="N21" s="116" t="s">
        <v>42</v>
      </c>
    </row>
    <row r="22" spans="1:14">
      <c r="A22" s="142" t="s">
        <v>59</v>
      </c>
      <c r="B22" s="106">
        <f>[1]pmed08!F8</f>
        <v>21699</v>
      </c>
      <c r="C22" s="113" t="s">
        <v>42</v>
      </c>
      <c r="D22" s="100">
        <f>B22</f>
        <v>21699</v>
      </c>
      <c r="E22" s="117" t="s">
        <v>42</v>
      </c>
      <c r="F22" s="115" t="s">
        <v>42</v>
      </c>
      <c r="G22" s="107">
        <v>1193915</v>
      </c>
      <c r="H22" s="107">
        <v>1242188</v>
      </c>
      <c r="I22" s="108">
        <v>0.42026000000000002</v>
      </c>
      <c r="J22" s="107" t="e">
        <f>#REF!*10000</f>
        <v>#REF!</v>
      </c>
      <c r="K22" s="109">
        <f>[1]pmed08!T8</f>
        <v>0.42168</v>
      </c>
      <c r="L22" s="110" t="e">
        <f t="shared" si="1"/>
        <v>#REF!</v>
      </c>
      <c r="M22" s="111" t="e">
        <f t="shared" si="0"/>
        <v>#REF!</v>
      </c>
      <c r="N22" s="116" t="s">
        <v>42</v>
      </c>
    </row>
    <row r="23" spans="1:14">
      <c r="A23" s="143" t="s">
        <v>60</v>
      </c>
      <c r="B23" s="34" t="e">
        <f>stat!#REF!</f>
        <v>#REF!</v>
      </c>
      <c r="C23" s="34">
        <v>833897</v>
      </c>
      <c r="D23" s="33" t="e">
        <f t="shared" si="3"/>
        <v>#REF!</v>
      </c>
      <c r="E23" s="55" t="e">
        <f>B23/C23*100-100</f>
        <v>#REF!</v>
      </c>
      <c r="F23" s="34">
        <v>751205</v>
      </c>
      <c r="G23" s="47">
        <v>1550811.8771166664</v>
      </c>
      <c r="H23" s="47">
        <v>1651618.0407631889</v>
      </c>
      <c r="I23" s="56">
        <v>0.55559370961576071</v>
      </c>
      <c r="J23" s="47" t="e">
        <f>#REF!*10000</f>
        <v>#REF!</v>
      </c>
      <c r="K23" s="48" t="e">
        <f>#REF!</f>
        <v>#REF!</v>
      </c>
      <c r="L23" s="49" t="e">
        <f t="shared" si="1"/>
        <v>#REF!</v>
      </c>
      <c r="M23" s="50" t="e">
        <f t="shared" si="0"/>
        <v>#REF!</v>
      </c>
      <c r="N23" s="51" t="e">
        <f t="shared" si="2"/>
        <v>#REF!</v>
      </c>
    </row>
    <row r="24" spans="1:14">
      <c r="A24" s="144" t="s">
        <v>65</v>
      </c>
      <c r="B24" s="106">
        <f>[1]pmed08!F10</f>
        <v>681937</v>
      </c>
      <c r="C24" s="106">
        <v>833897</v>
      </c>
      <c r="D24" s="100">
        <f t="shared" si="3"/>
        <v>-151960</v>
      </c>
      <c r="E24" s="118">
        <f>B24/C24*100-100</f>
        <v>-18.22287404799394</v>
      </c>
      <c r="F24" s="106">
        <f>F23</f>
        <v>751205</v>
      </c>
      <c r="G24" s="107">
        <v>1519013</v>
      </c>
      <c r="H24" s="107">
        <v>1605990</v>
      </c>
      <c r="I24" s="108">
        <v>0.53917000000000004</v>
      </c>
      <c r="J24" s="107" t="e">
        <f>#REF!*10000</f>
        <v>#REF!</v>
      </c>
      <c r="K24" s="109">
        <f>[1]pmed08!T10</f>
        <v>0.55632999999999999</v>
      </c>
      <c r="L24" s="110" t="e">
        <f t="shared" si="1"/>
        <v>#REF!</v>
      </c>
      <c r="M24" s="111" t="e">
        <f t="shared" si="0"/>
        <v>#REF!</v>
      </c>
      <c r="N24" s="112" t="e">
        <f t="shared" si="2"/>
        <v>#REF!</v>
      </c>
    </row>
    <row r="25" spans="1:14">
      <c r="A25" s="141" t="s">
        <v>66</v>
      </c>
      <c r="B25" s="106">
        <f>[1]pmed08!F11</f>
        <v>220941</v>
      </c>
      <c r="C25" s="113" t="s">
        <v>42</v>
      </c>
      <c r="D25" s="100">
        <f>B25</f>
        <v>220941</v>
      </c>
      <c r="E25" s="113" t="s">
        <v>42</v>
      </c>
      <c r="F25" s="115" t="s">
        <v>42</v>
      </c>
      <c r="G25" s="107">
        <v>1677975</v>
      </c>
      <c r="H25" s="107">
        <v>1800386</v>
      </c>
      <c r="I25" s="108">
        <v>0.60914000000000001</v>
      </c>
      <c r="J25" s="107" t="e">
        <f>#REF!*10000</f>
        <v>#REF!</v>
      </c>
      <c r="K25" s="109">
        <f>[1]pmed08!T11</f>
        <v>0.61746999999999996</v>
      </c>
      <c r="L25" s="110" t="e">
        <f t="shared" si="1"/>
        <v>#REF!</v>
      </c>
      <c r="M25" s="111" t="e">
        <f t="shared" si="0"/>
        <v>#REF!</v>
      </c>
      <c r="N25" s="54" t="s">
        <v>42</v>
      </c>
    </row>
    <row r="26" spans="1:14">
      <c r="A26" s="141" t="s">
        <v>36</v>
      </c>
      <c r="B26" s="106">
        <f>[1]pmed08!F12</f>
        <v>174432</v>
      </c>
      <c r="C26" s="113" t="s">
        <v>42</v>
      </c>
      <c r="D26" s="100">
        <f>B26</f>
        <v>174432</v>
      </c>
      <c r="E26" s="113" t="s">
        <v>42</v>
      </c>
      <c r="F26" s="115" t="s">
        <v>42</v>
      </c>
      <c r="G26" s="107">
        <v>1978420</v>
      </c>
      <c r="H26" s="107">
        <v>2112496</v>
      </c>
      <c r="I26" s="108">
        <v>0.71474000000000004</v>
      </c>
      <c r="J26" s="107" t="e">
        <f>#REF!*10000</f>
        <v>#REF!</v>
      </c>
      <c r="K26" s="109">
        <f>[1]pmed08!T12</f>
        <v>0.72270000000000001</v>
      </c>
      <c r="L26" s="110" t="e">
        <f t="shared" si="1"/>
        <v>#REF!</v>
      </c>
      <c r="M26" s="111" t="e">
        <f t="shared" si="0"/>
        <v>#REF!</v>
      </c>
      <c r="N26" s="54" t="s">
        <v>42</v>
      </c>
    </row>
    <row r="27" spans="1:14">
      <c r="A27" s="142" t="s">
        <v>37</v>
      </c>
      <c r="B27" s="106">
        <f>[1]pmed08!F13</f>
        <v>46509</v>
      </c>
      <c r="C27" s="113" t="s">
        <v>42</v>
      </c>
      <c r="D27" s="100">
        <f>B27</f>
        <v>46509</v>
      </c>
      <c r="E27" s="113" t="s">
        <v>42</v>
      </c>
      <c r="F27" s="115" t="s">
        <v>42</v>
      </c>
      <c r="G27" s="107">
        <v>629970</v>
      </c>
      <c r="H27" s="107">
        <v>658671</v>
      </c>
      <c r="I27" s="108">
        <v>0.22286</v>
      </c>
      <c r="J27" s="107" t="e">
        <f>#REF!*10000</f>
        <v>#REF!</v>
      </c>
      <c r="K27" s="109">
        <f>[1]pmed08!T13</f>
        <v>0.2228</v>
      </c>
      <c r="L27" s="110" t="e">
        <f t="shared" si="1"/>
        <v>#REF!</v>
      </c>
      <c r="M27" s="111" t="e">
        <f t="shared" si="0"/>
        <v>#REF!</v>
      </c>
      <c r="N27" s="54" t="s">
        <v>42</v>
      </c>
    </row>
    <row r="28" spans="1:14">
      <c r="A28" s="143" t="s">
        <v>47</v>
      </c>
      <c r="B28" s="34" t="e">
        <f>stat!#REF!</f>
        <v>#REF!</v>
      </c>
      <c r="C28" s="52" t="s">
        <v>42</v>
      </c>
      <c r="D28" s="33" t="e">
        <f>B28</f>
        <v>#REF!</v>
      </c>
      <c r="E28" s="52" t="s">
        <v>42</v>
      </c>
      <c r="F28" s="53" t="s">
        <v>42</v>
      </c>
      <c r="G28" s="47">
        <v>3791068.4149310021</v>
      </c>
      <c r="H28" s="34">
        <v>3911654.66677992</v>
      </c>
      <c r="I28" s="48">
        <v>1.323475693536057</v>
      </c>
      <c r="J28" s="34" t="e">
        <f>#REF!*10000</f>
        <v>#REF!</v>
      </c>
      <c r="K28" s="48" t="e">
        <f>#REF!</f>
        <v>#REF!</v>
      </c>
      <c r="L28" s="49" t="e">
        <f t="shared" si="1"/>
        <v>#REF!</v>
      </c>
      <c r="M28" s="50" t="e">
        <f t="shared" si="0"/>
        <v>#REF!</v>
      </c>
      <c r="N28" s="54" t="s">
        <v>42</v>
      </c>
    </row>
    <row r="29" spans="1:14">
      <c r="A29" s="143" t="s">
        <v>48</v>
      </c>
      <c r="B29" s="34" t="e">
        <f>stat!#REF!</f>
        <v>#REF!</v>
      </c>
      <c r="C29" s="52" t="s">
        <v>42</v>
      </c>
      <c r="D29" s="33" t="e">
        <f>B29</f>
        <v>#REF!</v>
      </c>
      <c r="E29" s="52" t="s">
        <v>42</v>
      </c>
      <c r="F29" s="53" t="s">
        <v>42</v>
      </c>
      <c r="G29" s="47">
        <v>2311781.9434414487</v>
      </c>
      <c r="H29" s="34">
        <v>2431860.7906774883</v>
      </c>
      <c r="I29" s="48">
        <v>0.93896973279881168</v>
      </c>
      <c r="J29" s="34" t="e">
        <f>#REF!*10000</f>
        <v>#REF!</v>
      </c>
      <c r="K29" s="48" t="e">
        <f>#REF!</f>
        <v>#REF!</v>
      </c>
      <c r="L29" s="49" t="e">
        <f t="shared" si="1"/>
        <v>#REF!</v>
      </c>
      <c r="M29" s="50" t="e">
        <f t="shared" si="0"/>
        <v>#REF!</v>
      </c>
      <c r="N29" s="54" t="s">
        <v>42</v>
      </c>
    </row>
    <row r="30" spans="1:14">
      <c r="A30" s="143" t="s">
        <v>26</v>
      </c>
      <c r="B30" s="34">
        <f>B31+B32+B33</f>
        <v>751617</v>
      </c>
      <c r="C30" s="34">
        <v>640654</v>
      </c>
      <c r="D30" s="33">
        <f t="shared" si="3"/>
        <v>110963</v>
      </c>
      <c r="E30" s="55">
        <f t="shared" ref="E30:E36" si="4">B30/C30*100-100</f>
        <v>17.320269599503007</v>
      </c>
      <c r="F30" s="34">
        <v>887529</v>
      </c>
      <c r="G30" s="47">
        <v>1967020.8740748039</v>
      </c>
      <c r="H30" s="34">
        <v>2045880.1660787754</v>
      </c>
      <c r="I30" s="48">
        <v>0.6916578595441113</v>
      </c>
      <c r="J30" s="34" t="e">
        <f>#REF!*10000</f>
        <v>#REF!</v>
      </c>
      <c r="K30" s="48" t="e">
        <f>#REF!</f>
        <v>#REF!</v>
      </c>
      <c r="L30" s="49" t="e">
        <f t="shared" si="1"/>
        <v>#REF!</v>
      </c>
      <c r="M30" s="50" t="e">
        <f t="shared" si="0"/>
        <v>#REF!</v>
      </c>
      <c r="N30" s="51" t="e">
        <f t="shared" si="2"/>
        <v>#REF!</v>
      </c>
    </row>
    <row r="31" spans="1:14">
      <c r="A31" s="143" t="s">
        <v>2</v>
      </c>
      <c r="B31" s="34">
        <f>stat!C16</f>
        <v>75237</v>
      </c>
      <c r="C31" s="106">
        <v>26429</v>
      </c>
      <c r="D31" s="100">
        <f t="shared" si="3"/>
        <v>48808</v>
      </c>
      <c r="E31" s="118">
        <f t="shared" si="4"/>
        <v>184.67592417420258</v>
      </c>
      <c r="F31" s="106">
        <v>1128359</v>
      </c>
      <c r="G31" s="119">
        <v>2175749.2302809698</v>
      </c>
      <c r="H31" s="106">
        <v>2246259.7883642497</v>
      </c>
      <c r="I31" s="109">
        <v>0.75427263447112869</v>
      </c>
      <c r="J31" s="106" t="e">
        <f>#REF!*10000</f>
        <v>#REF!</v>
      </c>
      <c r="K31" s="48" t="e">
        <f>#REF!</f>
        <v>#REF!</v>
      </c>
      <c r="L31" s="110" t="e">
        <f t="shared" si="1"/>
        <v>#REF!</v>
      </c>
      <c r="M31" s="111" t="e">
        <f t="shared" si="0"/>
        <v>#REF!</v>
      </c>
      <c r="N31" s="112" t="e">
        <f t="shared" si="2"/>
        <v>#REF!</v>
      </c>
    </row>
    <row r="32" spans="1:14">
      <c r="A32" s="143" t="s">
        <v>3</v>
      </c>
      <c r="B32" s="34">
        <f>stat!C18</f>
        <v>629864</v>
      </c>
      <c r="C32" s="106">
        <v>520473</v>
      </c>
      <c r="D32" s="100">
        <f t="shared" si="3"/>
        <v>109391</v>
      </c>
      <c r="E32" s="118">
        <f t="shared" si="4"/>
        <v>21.017612825257032</v>
      </c>
      <c r="F32" s="106">
        <v>927522</v>
      </c>
      <c r="G32" s="119">
        <v>1989524.2607335756</v>
      </c>
      <c r="H32" s="106">
        <v>2064628.4047824026</v>
      </c>
      <c r="I32" s="109">
        <v>0.69810072193849637</v>
      </c>
      <c r="J32" s="106" t="e">
        <f>#REF!*10000</f>
        <v>#REF!</v>
      </c>
      <c r="K32" s="48" t="e">
        <f>#REF!</f>
        <v>#REF!</v>
      </c>
      <c r="L32" s="110" t="e">
        <f t="shared" si="1"/>
        <v>#REF!</v>
      </c>
      <c r="M32" s="111" t="e">
        <f t="shared" si="0"/>
        <v>#REF!</v>
      </c>
      <c r="N32" s="112" t="e">
        <f t="shared" si="2"/>
        <v>#REF!</v>
      </c>
    </row>
    <row r="33" spans="1:14">
      <c r="A33" s="143" t="s">
        <v>4</v>
      </c>
      <c r="B33" s="34">
        <f>stat!C20</f>
        <v>46516</v>
      </c>
      <c r="C33" s="106">
        <v>93752</v>
      </c>
      <c r="D33" s="100">
        <f t="shared" si="3"/>
        <v>-47236</v>
      </c>
      <c r="E33" s="118">
        <f t="shared" si="4"/>
        <v>-50.383991808174763</v>
      </c>
      <c r="F33" s="106">
        <v>603219</v>
      </c>
      <c r="G33" s="119">
        <v>1880881.2670528421</v>
      </c>
      <c r="H33" s="106">
        <v>1973928.4805881588</v>
      </c>
      <c r="I33" s="109">
        <v>0.66783174142966695</v>
      </c>
      <c r="J33" s="106" t="e">
        <f>#REF!*10000</f>
        <v>#REF!</v>
      </c>
      <c r="K33" s="48" t="e">
        <f>#REF!</f>
        <v>#REF!</v>
      </c>
      <c r="L33" s="110" t="e">
        <f t="shared" si="1"/>
        <v>#REF!</v>
      </c>
      <c r="M33" s="111" t="e">
        <f t="shared" si="0"/>
        <v>#REF!</v>
      </c>
      <c r="N33" s="112" t="e">
        <f t="shared" si="2"/>
        <v>#REF!</v>
      </c>
    </row>
    <row r="34" spans="1:14" ht="13.5" thickBot="1">
      <c r="A34" s="145" t="s">
        <v>27</v>
      </c>
      <c r="B34" s="35">
        <f>stat!C22</f>
        <v>270814</v>
      </c>
      <c r="C34" s="35">
        <v>643366</v>
      </c>
      <c r="D34" s="57">
        <f t="shared" si="3"/>
        <v>-372552</v>
      </c>
      <c r="E34" s="55">
        <f t="shared" si="4"/>
        <v>-57.906696965646304</v>
      </c>
      <c r="F34" s="35">
        <v>517313</v>
      </c>
      <c r="G34" s="58">
        <v>1218445.9999012558</v>
      </c>
      <c r="H34" s="35">
        <v>1267932.6203088076</v>
      </c>
      <c r="I34" s="59">
        <v>0.42241763982563713</v>
      </c>
      <c r="J34" s="35" t="e">
        <f>#REF!*10000</f>
        <v>#REF!</v>
      </c>
      <c r="K34" s="59" t="e">
        <f>#REF!</f>
        <v>#REF!</v>
      </c>
      <c r="L34" s="60" t="e">
        <f t="shared" si="1"/>
        <v>#REF!</v>
      </c>
      <c r="M34" s="61" t="e">
        <f t="shared" si="0"/>
        <v>#REF!</v>
      </c>
      <c r="N34" s="62" t="e">
        <f t="shared" si="2"/>
        <v>#REF!</v>
      </c>
    </row>
    <row r="35" spans="1:14" ht="13.5" thickBot="1">
      <c r="A35" s="138" t="s">
        <v>62</v>
      </c>
      <c r="B35" s="36">
        <f>agric!B10</f>
        <v>423151</v>
      </c>
      <c r="C35" s="36">
        <v>1774368</v>
      </c>
      <c r="D35" s="36">
        <f t="shared" si="3"/>
        <v>-1351217</v>
      </c>
      <c r="E35" s="63">
        <f t="shared" si="4"/>
        <v>-76.152015816335734</v>
      </c>
      <c r="F35" s="36">
        <v>225972</v>
      </c>
      <c r="G35" s="64">
        <v>793003.88578307547</v>
      </c>
      <c r="H35" s="36">
        <v>821567.80586571957</v>
      </c>
      <c r="I35" s="65">
        <v>0.27797046360511618</v>
      </c>
      <c r="J35" s="36" t="e">
        <f>#REF!*10000</f>
        <v>#REF!</v>
      </c>
      <c r="K35" s="65" t="e">
        <f>#REF!</f>
        <v>#REF!</v>
      </c>
      <c r="L35" s="66" t="e">
        <f t="shared" si="1"/>
        <v>#REF!</v>
      </c>
      <c r="M35" s="63" t="e">
        <f t="shared" si="0"/>
        <v>#REF!</v>
      </c>
      <c r="N35" s="67" t="e">
        <f t="shared" si="2"/>
        <v>#REF!</v>
      </c>
    </row>
    <row r="36" spans="1:14" ht="13.5" thickBot="1">
      <c r="A36" s="146" t="s">
        <v>46</v>
      </c>
      <c r="B36" s="37" t="e">
        <f>agric!#REF!</f>
        <v>#REF!</v>
      </c>
      <c r="C36" s="37">
        <v>387865</v>
      </c>
      <c r="D36" s="68" t="e">
        <f t="shared" si="3"/>
        <v>#REF!</v>
      </c>
      <c r="E36" s="69" t="e">
        <f t="shared" si="4"/>
        <v>#REF!</v>
      </c>
      <c r="F36" s="37">
        <v>325155</v>
      </c>
      <c r="G36" s="70">
        <v>1157019.8508844173</v>
      </c>
      <c r="H36" s="37">
        <v>1192090.6493741665</v>
      </c>
      <c r="I36" s="71">
        <v>0.4033337902047735</v>
      </c>
      <c r="J36" s="37" t="e">
        <f>#REF!*10000</f>
        <v>#REF!</v>
      </c>
      <c r="K36" s="71" t="e">
        <f>#REF!</f>
        <v>#REF!</v>
      </c>
      <c r="L36" s="72" t="e">
        <f t="shared" si="1"/>
        <v>#REF!</v>
      </c>
      <c r="M36" s="69" t="e">
        <f t="shared" si="0"/>
        <v>#REF!</v>
      </c>
      <c r="N36" s="73" t="e">
        <f t="shared" si="2"/>
        <v>#REF!</v>
      </c>
    </row>
    <row r="37" spans="1:14" ht="13.5" thickTop="1">
      <c r="A37" s="20" t="s">
        <v>88</v>
      </c>
    </row>
    <row r="38" spans="1:14">
      <c r="A38" s="74" t="s">
        <v>89</v>
      </c>
      <c r="I38" s="5" t="s">
        <v>0</v>
      </c>
    </row>
  </sheetData>
  <sheetProtection sheet="1" objects="1" scenarios="1"/>
  <mergeCells count="16">
    <mergeCell ref="G10:G13"/>
    <mergeCell ref="L10:N11"/>
    <mergeCell ref="H12:H13"/>
    <mergeCell ref="I12:I13"/>
    <mergeCell ref="J12:J13"/>
    <mergeCell ref="K12:K13"/>
    <mergeCell ref="L12:L13"/>
    <mergeCell ref="M12:M13"/>
    <mergeCell ref="N12:N13"/>
    <mergeCell ref="H10:I11"/>
    <mergeCell ref="J10:K11"/>
    <mergeCell ref="A10:A13"/>
    <mergeCell ref="B10:B13"/>
    <mergeCell ref="C10:C13"/>
    <mergeCell ref="D10:E13"/>
    <mergeCell ref="F10:F13"/>
  </mergeCells>
  <phoneticPr fontId="0" type="noConversion"/>
  <printOptions horizontalCentered="1" verticalCentered="1"/>
  <pageMargins left="0.36" right="0.17" top="0.36" bottom="0.41" header="0.17" footer="0.27"/>
  <pageSetup scale="91" orientation="landscape" r:id="rId1"/>
  <headerFooter alignWithMargins="0"/>
  <legacyDrawing r:id="rId2"/>
  <oleObjects>
    <oleObject progId="PBrush" shapeId="819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31"/>
  <sheetViews>
    <sheetView showGridLines="0" tabSelected="1" topLeftCell="B7" workbookViewId="0">
      <selection activeCell="P10" sqref="P10"/>
    </sheetView>
  </sheetViews>
  <sheetFormatPr defaultRowHeight="12.75"/>
  <cols>
    <col min="1" max="1" width="2.140625" style="148" hidden="1" customWidth="1"/>
    <col min="2" max="2" width="48.28515625" style="148" customWidth="1"/>
    <col min="3" max="3" width="12.5703125" style="148" customWidth="1"/>
    <col min="4" max="4" width="16.7109375" style="148" customWidth="1"/>
    <col min="5" max="5" width="10.28515625" style="148" customWidth="1"/>
    <col min="6" max="6" width="13.42578125" style="148" customWidth="1"/>
    <col min="7" max="7" width="12.140625" style="148" customWidth="1"/>
    <col min="8" max="8" width="11.85546875" style="148" customWidth="1"/>
    <col min="9" max="9" width="12.42578125" style="148" customWidth="1"/>
    <col min="10" max="16384" width="9.140625" style="148"/>
  </cols>
  <sheetData>
    <row r="1" spans="1:9" ht="18">
      <c r="B1" s="300" t="s">
        <v>106</v>
      </c>
      <c r="C1" s="300"/>
      <c r="D1" s="300"/>
      <c r="E1" s="300"/>
      <c r="F1" s="300"/>
      <c r="G1" s="300"/>
      <c r="H1" s="300"/>
      <c r="I1" s="300"/>
    </row>
    <row r="2" spans="1:9" ht="15.75" customHeight="1">
      <c r="B2" s="313" t="s">
        <v>261</v>
      </c>
      <c r="C2" s="300"/>
      <c r="D2" s="300"/>
      <c r="E2" s="300"/>
      <c r="F2" s="300"/>
      <c r="G2" s="300"/>
      <c r="H2" s="300"/>
      <c r="I2" s="300"/>
    </row>
    <row r="3" spans="1:9" ht="18">
      <c r="B3" s="300"/>
      <c r="C3" s="300"/>
      <c r="D3" s="300"/>
      <c r="E3" s="300"/>
      <c r="F3" s="300"/>
      <c r="G3" s="300"/>
      <c r="H3" s="300"/>
      <c r="I3" s="300"/>
    </row>
    <row r="4" spans="1:9" ht="15" customHeight="1">
      <c r="B4" s="300"/>
      <c r="C4" s="510"/>
      <c r="D4" s="510"/>
      <c r="E4" s="510"/>
      <c r="F4" s="510"/>
      <c r="G4" s="510"/>
      <c r="H4" s="510"/>
      <c r="I4" s="510"/>
    </row>
    <row r="5" spans="1:9" ht="42.75" customHeight="1">
      <c r="B5" s="509" t="s">
        <v>263</v>
      </c>
      <c r="C5" s="509"/>
      <c r="D5" s="509"/>
      <c r="E5" s="509"/>
      <c r="F5" s="509"/>
      <c r="G5" s="509"/>
      <c r="H5" s="509"/>
      <c r="I5" s="300"/>
    </row>
    <row r="6" spans="1:9" ht="19.5" customHeight="1" thickBot="1">
      <c r="A6" s="149" t="s">
        <v>50</v>
      </c>
      <c r="B6" s="322" t="s">
        <v>379</v>
      </c>
      <c r="C6" s="300"/>
      <c r="D6" s="309"/>
      <c r="E6" s="310"/>
      <c r="F6" s="310"/>
      <c r="G6" s="310"/>
      <c r="H6" s="310"/>
      <c r="I6" s="300"/>
    </row>
    <row r="7" spans="1:9" ht="95.25" customHeight="1" thickTop="1" thickBot="1">
      <c r="B7" s="318" t="s">
        <v>6</v>
      </c>
      <c r="C7" s="319" t="s">
        <v>254</v>
      </c>
      <c r="D7" s="319" t="s">
        <v>342</v>
      </c>
      <c r="E7" s="319" t="s">
        <v>343</v>
      </c>
      <c r="F7" s="319" t="s">
        <v>344</v>
      </c>
      <c r="G7" s="319" t="s">
        <v>345</v>
      </c>
      <c r="H7" s="320" t="s">
        <v>7</v>
      </c>
      <c r="I7" s="321" t="s">
        <v>28</v>
      </c>
    </row>
    <row r="8" spans="1:9" s="417" customFormat="1" ht="11.25" customHeight="1" thickTop="1" thickBot="1">
      <c r="B8" s="418">
        <v>0</v>
      </c>
      <c r="C8" s="419">
        <v>1</v>
      </c>
      <c r="D8" s="419">
        <v>2</v>
      </c>
      <c r="E8" s="419">
        <v>3</v>
      </c>
      <c r="F8" s="419">
        <v>4</v>
      </c>
      <c r="G8" s="419">
        <v>5</v>
      </c>
      <c r="H8" s="420">
        <v>6</v>
      </c>
      <c r="I8" s="421">
        <v>7</v>
      </c>
    </row>
    <row r="9" spans="1:9" ht="23.25" customHeight="1" thickTop="1">
      <c r="B9" s="311" t="s">
        <v>97</v>
      </c>
      <c r="C9" s="424">
        <v>4677648</v>
      </c>
      <c r="D9" s="424">
        <v>4352596098</v>
      </c>
      <c r="E9" s="424">
        <v>930.50954197494127</v>
      </c>
      <c r="F9" s="424">
        <v>930.48208135297386</v>
      </c>
      <c r="G9" s="427">
        <v>886.15848026033723</v>
      </c>
      <c r="H9" s="428">
        <v>100.00295122523235</v>
      </c>
      <c r="I9" s="429">
        <v>105.00486794434045</v>
      </c>
    </row>
    <row r="10" spans="1:9" ht="24" customHeight="1">
      <c r="B10" s="311" t="s">
        <v>346</v>
      </c>
      <c r="C10" s="424">
        <v>684245</v>
      </c>
      <c r="D10" s="424">
        <v>169034823</v>
      </c>
      <c r="E10" s="424">
        <v>247.03844821664754</v>
      </c>
      <c r="F10" s="424">
        <v>247.156035131305</v>
      </c>
      <c r="G10" s="430">
        <v>236.74417989455614</v>
      </c>
      <c r="H10" s="431">
        <v>99.952424016433582</v>
      </c>
      <c r="I10" s="432">
        <v>104.34826669305086</v>
      </c>
    </row>
    <row r="11" spans="1:9" ht="17.25" customHeight="1">
      <c r="B11" s="311" t="s">
        <v>347</v>
      </c>
      <c r="C11" s="424">
        <v>105607</v>
      </c>
      <c r="D11" s="424">
        <v>41451867</v>
      </c>
      <c r="E11" s="424">
        <v>392.51060062306476</v>
      </c>
      <c r="F11" s="424">
        <v>392.65337040399453</v>
      </c>
      <c r="G11" s="430">
        <v>376.0023220614641</v>
      </c>
      <c r="H11" s="431">
        <v>99.963639741387453</v>
      </c>
      <c r="I11" s="432">
        <v>104.39047250322622</v>
      </c>
    </row>
    <row r="12" spans="1:9" ht="18" customHeight="1">
      <c r="B12" s="311" t="s">
        <v>251</v>
      </c>
      <c r="C12" s="152">
        <v>3437551</v>
      </c>
      <c r="D12" s="155">
        <v>3666756882</v>
      </c>
      <c r="E12" s="152">
        <v>1066.6770855181494</v>
      </c>
      <c r="F12" s="155">
        <v>1066.9353188400605</v>
      </c>
      <c r="G12" s="156">
        <v>1018.8525845602629</v>
      </c>
      <c r="H12" s="157">
        <v>99.975796721942629</v>
      </c>
      <c r="I12" s="158">
        <v>104.69395687684569</v>
      </c>
    </row>
    <row r="13" spans="1:9" ht="18" customHeight="1">
      <c r="B13" s="311" t="s">
        <v>70</v>
      </c>
      <c r="C13" s="155">
        <v>1892220</v>
      </c>
      <c r="D13" s="155">
        <v>1772105860</v>
      </c>
      <c r="E13" s="155">
        <v>936.52210630899151</v>
      </c>
      <c r="F13" s="155">
        <v>936.56850461051829</v>
      </c>
      <c r="G13" s="156">
        <v>893.09691512115876</v>
      </c>
      <c r="H13" s="157">
        <v>99.995045925493073</v>
      </c>
      <c r="I13" s="158">
        <v>104.86231566279025</v>
      </c>
    </row>
    <row r="14" spans="1:9" ht="18" customHeight="1">
      <c r="B14" s="312" t="s">
        <v>266</v>
      </c>
      <c r="C14" s="152">
        <v>22930</v>
      </c>
      <c r="D14" s="155">
        <v>25403416</v>
      </c>
      <c r="E14" s="152">
        <v>1107.8681203663323</v>
      </c>
      <c r="F14" s="155">
        <v>1110.1270758745632</v>
      </c>
      <c r="G14" s="156">
        <v>1073.0791481105869</v>
      </c>
      <c r="H14" s="157">
        <v>99.796513790418885</v>
      </c>
      <c r="I14" s="158">
        <v>103.24197635533221</v>
      </c>
    </row>
    <row r="15" spans="1:9" ht="18" customHeight="1">
      <c r="B15" s="311" t="s">
        <v>68</v>
      </c>
      <c r="C15" s="155">
        <v>13833</v>
      </c>
      <c r="D15" s="155">
        <v>14547182</v>
      </c>
      <c r="E15" s="155">
        <v>1051.6288585267114</v>
      </c>
      <c r="F15" s="155">
        <v>1054.9160316216794</v>
      </c>
      <c r="G15" s="156">
        <v>1023.7813539707797</v>
      </c>
      <c r="H15" s="157">
        <v>99.688394810920187</v>
      </c>
      <c r="I15" s="158">
        <v>102.72006365889786</v>
      </c>
    </row>
    <row r="16" spans="1:9" ht="18" customHeight="1">
      <c r="B16" s="312" t="s">
        <v>267</v>
      </c>
      <c r="C16" s="152">
        <v>75237</v>
      </c>
      <c r="D16" s="155">
        <v>48028310</v>
      </c>
      <c r="E16" s="152">
        <v>638.3602482820952</v>
      </c>
      <c r="F16" s="155">
        <v>640.63021633762855</v>
      </c>
      <c r="G16" s="156">
        <v>635.49263191615944</v>
      </c>
      <c r="H16" s="157">
        <v>99.64566640822683</v>
      </c>
      <c r="I16" s="158">
        <v>100.45124305490202</v>
      </c>
    </row>
    <row r="17" spans="2:9" ht="18" customHeight="1">
      <c r="B17" s="311" t="s">
        <v>68</v>
      </c>
      <c r="C17" s="155">
        <v>40028</v>
      </c>
      <c r="D17" s="155">
        <v>23384720</v>
      </c>
      <c r="E17" s="155">
        <v>584.2090536624363</v>
      </c>
      <c r="F17" s="155">
        <v>586.13666007905135</v>
      </c>
      <c r="G17" s="156">
        <v>586.34846100585389</v>
      </c>
      <c r="H17" s="157">
        <v>99.671133619870318</v>
      </c>
      <c r="I17" s="158">
        <v>99.635130389913954</v>
      </c>
    </row>
    <row r="18" spans="2:9" ht="18" customHeight="1">
      <c r="B18" s="311" t="s">
        <v>29</v>
      </c>
      <c r="C18" s="152">
        <v>629864</v>
      </c>
      <c r="D18" s="155">
        <v>366538921</v>
      </c>
      <c r="E18" s="152">
        <v>581.93343483672663</v>
      </c>
      <c r="F18" s="155">
        <v>584.5871774984314</v>
      </c>
      <c r="G18" s="156">
        <v>584.33846787919038</v>
      </c>
      <c r="H18" s="157">
        <v>99.546048431465664</v>
      </c>
      <c r="I18" s="158">
        <v>99.588417813533198</v>
      </c>
    </row>
    <row r="19" spans="2:9" ht="18" customHeight="1">
      <c r="B19" s="311" t="s">
        <v>68</v>
      </c>
      <c r="C19" s="155">
        <v>280888</v>
      </c>
      <c r="D19" s="155">
        <v>147295526</v>
      </c>
      <c r="E19" s="155">
        <v>524.39237703283868</v>
      </c>
      <c r="F19" s="155">
        <v>526.83080342315225</v>
      </c>
      <c r="G19" s="156">
        <v>528.87532476976878</v>
      </c>
      <c r="H19" s="157">
        <v>99.537151894978507</v>
      </c>
      <c r="I19" s="158">
        <v>99.152362092354835</v>
      </c>
    </row>
    <row r="20" spans="2:9" ht="18" customHeight="1">
      <c r="B20" s="314" t="s">
        <v>8</v>
      </c>
      <c r="C20" s="152">
        <v>46516</v>
      </c>
      <c r="D20" s="155">
        <v>22690549</v>
      </c>
      <c r="E20" s="152">
        <v>487.80095021068018</v>
      </c>
      <c r="F20" s="155">
        <v>491.11292958836941</v>
      </c>
      <c r="G20" s="156">
        <v>512.69737522772766</v>
      </c>
      <c r="H20" s="157">
        <v>99.325617555932567</v>
      </c>
      <c r="I20" s="158">
        <v>95.144031114653345</v>
      </c>
    </row>
    <row r="21" spans="2:9" ht="18" customHeight="1">
      <c r="B21" s="311" t="s">
        <v>69</v>
      </c>
      <c r="C21" s="155">
        <v>16115</v>
      </c>
      <c r="D21" s="155">
        <v>6497665</v>
      </c>
      <c r="E21" s="155">
        <v>403.20601923673598</v>
      </c>
      <c r="F21" s="155">
        <v>406.46744605434986</v>
      </c>
      <c r="G21" s="156">
        <v>432.82254292777446</v>
      </c>
      <c r="H21" s="157">
        <v>99.197616722009812</v>
      </c>
      <c r="I21" s="158">
        <v>93.15735185817698</v>
      </c>
    </row>
    <row r="22" spans="2:9" ht="18" customHeight="1">
      <c r="B22" s="314" t="s">
        <v>9</v>
      </c>
      <c r="C22" s="152">
        <v>270814</v>
      </c>
      <c r="D22" s="155">
        <v>160639652</v>
      </c>
      <c r="E22" s="152">
        <v>593.17336622183495</v>
      </c>
      <c r="F22" s="155">
        <v>595.7904035047942</v>
      </c>
      <c r="G22" s="156">
        <v>595.66199383707306</v>
      </c>
      <c r="H22" s="157">
        <v>99.560745311175836</v>
      </c>
      <c r="I22" s="158">
        <v>99.582208091000211</v>
      </c>
    </row>
    <row r="23" spans="2:9" ht="18" customHeight="1">
      <c r="B23" s="311" t="s">
        <v>69</v>
      </c>
      <c r="C23" s="155">
        <v>113935</v>
      </c>
      <c r="D23" s="155">
        <v>61049884</v>
      </c>
      <c r="E23" s="155">
        <v>535.83081581603551</v>
      </c>
      <c r="F23" s="155">
        <v>538.1819760375065</v>
      </c>
      <c r="G23" s="156">
        <v>539.98327159381927</v>
      </c>
      <c r="H23" s="157">
        <v>99.563129141042225</v>
      </c>
      <c r="I23" s="158">
        <v>99.231002885417666</v>
      </c>
    </row>
    <row r="24" spans="2:9" ht="18" customHeight="1">
      <c r="B24" s="314" t="s">
        <v>35</v>
      </c>
      <c r="C24" s="152">
        <v>312534</v>
      </c>
      <c r="D24" s="155">
        <v>183208720</v>
      </c>
      <c r="E24" s="152">
        <v>586.20412499120096</v>
      </c>
      <c r="F24" s="155">
        <v>588.66750745898355</v>
      </c>
      <c r="G24" s="156">
        <v>583.71359243862742</v>
      </c>
      <c r="H24" s="157">
        <v>99.581532454812077</v>
      </c>
      <c r="I24" s="158">
        <v>100.42667030283955</v>
      </c>
    </row>
    <row r="25" spans="2:9" ht="18" customHeight="1">
      <c r="B25" s="311" t="s">
        <v>69</v>
      </c>
      <c r="C25" s="155">
        <v>150838</v>
      </c>
      <c r="D25" s="155">
        <v>79747977</v>
      </c>
      <c r="E25" s="155">
        <v>528.69951205929544</v>
      </c>
      <c r="F25" s="155">
        <v>530.9699972982412</v>
      </c>
      <c r="G25" s="156">
        <v>528.99593414567016</v>
      </c>
      <c r="H25" s="157">
        <v>99.572389165018976</v>
      </c>
      <c r="I25" s="158">
        <v>99.943965148455547</v>
      </c>
    </row>
    <row r="26" spans="2:9" ht="18" customHeight="1">
      <c r="B26" s="311" t="s">
        <v>258</v>
      </c>
      <c r="C26" s="152">
        <v>511599</v>
      </c>
      <c r="D26" s="155">
        <v>245760822</v>
      </c>
      <c r="E26" s="152">
        <v>480.37783889335202</v>
      </c>
      <c r="F26" s="155">
        <v>480.01351079712339</v>
      </c>
      <c r="G26" s="156">
        <v>453.78484503740475</v>
      </c>
      <c r="H26" s="157">
        <v>100.07589955033215</v>
      </c>
      <c r="I26" s="158">
        <v>105.86026486930282</v>
      </c>
    </row>
    <row r="27" spans="2:9" ht="18" customHeight="1">
      <c r="B27" s="311" t="s">
        <v>95</v>
      </c>
      <c r="C27" s="152">
        <v>467</v>
      </c>
      <c r="D27" s="152">
        <v>107747</v>
      </c>
      <c r="E27" s="152">
        <v>230.72162740899358</v>
      </c>
      <c r="F27" s="152">
        <v>228.87021276595743</v>
      </c>
      <c r="G27" s="153">
        <v>218.0281195079086</v>
      </c>
      <c r="H27" s="159">
        <v>100.80893648005187</v>
      </c>
      <c r="I27" s="154">
        <v>105.82195908020229</v>
      </c>
    </row>
    <row r="28" spans="2:9" ht="18" customHeight="1" thickBot="1">
      <c r="B28" s="315" t="s">
        <v>68</v>
      </c>
      <c r="C28" s="160">
        <v>310</v>
      </c>
      <c r="D28" s="160">
        <v>70594</v>
      </c>
      <c r="E28" s="160">
        <v>227.72258064516129</v>
      </c>
      <c r="F28" s="160">
        <v>225.85576923076923</v>
      </c>
      <c r="G28" s="161">
        <v>215.1917098445596</v>
      </c>
      <c r="H28" s="162">
        <v>100.82655024520744</v>
      </c>
      <c r="I28" s="163">
        <v>105.82311967763683</v>
      </c>
    </row>
    <row r="29" spans="2:9" ht="18" customHeight="1">
      <c r="B29" s="316" t="s">
        <v>90</v>
      </c>
      <c r="C29" s="153">
        <v>2651</v>
      </c>
      <c r="D29" s="153">
        <v>609834</v>
      </c>
      <c r="E29" s="153">
        <v>230.03923047906451</v>
      </c>
      <c r="F29" s="153">
        <v>229.82661737523105</v>
      </c>
      <c r="G29" s="153">
        <v>232.02682338758288</v>
      </c>
      <c r="H29" s="164">
        <v>100.09251021759866</v>
      </c>
      <c r="I29" s="165">
        <v>99.143377959711913</v>
      </c>
    </row>
    <row r="30" spans="2:9" ht="18" customHeight="1" thickBot="1">
      <c r="B30" s="317" t="s">
        <v>68</v>
      </c>
      <c r="C30" s="166">
        <v>1909</v>
      </c>
      <c r="D30" s="166">
        <v>342408</v>
      </c>
      <c r="E30" s="166">
        <v>179.3651126244107</v>
      </c>
      <c r="F30" s="166">
        <v>179.55059065228556</v>
      </c>
      <c r="G30" s="166">
        <v>179.26775271512113</v>
      </c>
      <c r="H30" s="167">
        <v>99.896698736996044</v>
      </c>
      <c r="I30" s="168">
        <v>100.05430977284814</v>
      </c>
    </row>
    <row r="31" spans="2:9" ht="13.5" thickTop="1"/>
  </sheetData>
  <mergeCells count="2">
    <mergeCell ref="B5:H5"/>
    <mergeCell ref="C4:I4"/>
  </mergeCells>
  <phoneticPr fontId="0" type="noConversion"/>
  <printOptions horizontalCentered="1" verticalCentered="1" gridLinesSet="0"/>
  <pageMargins left="0.15748031496063" right="0.15748031496063" top="0.10433070899999999" bottom="0.4" header="0" footer="0.22"/>
  <pageSetup paperSize="9" scale="80" orientation="landscape" horizontalDpi="120" verticalDpi="144" r:id="rId1"/>
  <headerFooter alignWithMargins="0">
    <oddFooter>&amp;R&amp;"Trebuchet MS,Bold"&amp;11Operator de date cu caracter personal nr. 4104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H21"/>
  <sheetViews>
    <sheetView showGridLines="0" workbookViewId="0">
      <selection activeCell="A13" sqref="A13:XFD16"/>
    </sheetView>
  </sheetViews>
  <sheetFormatPr defaultRowHeight="12.75"/>
  <cols>
    <col min="1" max="1" width="28.140625" style="148" customWidth="1"/>
    <col min="2" max="2" width="13.140625" style="148" customWidth="1"/>
    <col min="3" max="3" width="18" style="148" customWidth="1"/>
    <col min="4" max="4" width="11" style="148" customWidth="1"/>
    <col min="5" max="5" width="12.5703125" style="148" customWidth="1"/>
    <col min="6" max="6" width="13" style="148" customWidth="1"/>
    <col min="7" max="7" width="9.7109375" style="148" customWidth="1"/>
    <col min="8" max="8" width="10.28515625" style="148" customWidth="1"/>
    <col min="9" max="16384" width="9.140625" style="148"/>
  </cols>
  <sheetData>
    <row r="1" spans="1:8" ht="18.75" customHeight="1">
      <c r="A1" s="300" t="s">
        <v>106</v>
      </c>
      <c r="B1" s="300"/>
      <c r="C1" s="300"/>
      <c r="D1" s="300"/>
      <c r="E1" s="300"/>
      <c r="F1" s="300"/>
      <c r="G1" s="300"/>
      <c r="H1" s="300"/>
    </row>
    <row r="2" spans="1:8" ht="20.25" customHeight="1">
      <c r="A2" s="511" t="s">
        <v>261</v>
      </c>
      <c r="B2" s="511"/>
      <c r="C2" s="511"/>
      <c r="D2" s="300"/>
      <c r="E2" s="300"/>
      <c r="F2" s="300"/>
      <c r="G2" s="300"/>
      <c r="H2" s="300"/>
    </row>
    <row r="3" spans="1:8" ht="11.25" customHeight="1">
      <c r="A3" s="302"/>
      <c r="B3" s="302"/>
      <c r="C3" s="302"/>
      <c r="D3" s="300"/>
      <c r="E3" s="300"/>
      <c r="F3" s="300"/>
      <c r="G3" s="300"/>
      <c r="H3" s="300"/>
    </row>
    <row r="4" spans="1:8" ht="19.5" customHeight="1">
      <c r="A4" s="509" t="s">
        <v>387</v>
      </c>
      <c r="B4" s="509"/>
      <c r="C4" s="509"/>
      <c r="D4" s="509"/>
      <c r="E4" s="509"/>
      <c r="F4" s="509"/>
      <c r="G4" s="509"/>
      <c r="H4" s="509"/>
    </row>
    <row r="5" spans="1:8" ht="18">
      <c r="A5" s="509" t="s">
        <v>388</v>
      </c>
      <c r="B5" s="509"/>
      <c r="C5" s="509"/>
      <c r="D5" s="509"/>
      <c r="E5" s="509"/>
      <c r="F5" s="509"/>
      <c r="G5" s="509"/>
      <c r="H5" s="509"/>
    </row>
    <row r="6" spans="1:8" ht="18">
      <c r="A6" s="303" t="s">
        <v>92</v>
      </c>
      <c r="B6" s="300"/>
      <c r="C6" s="300"/>
      <c r="D6" s="300"/>
      <c r="E6" s="300"/>
      <c r="F6" s="300"/>
      <c r="G6" s="300"/>
      <c r="H6" s="300"/>
    </row>
    <row r="7" spans="1:8" ht="18.75" thickBot="1">
      <c r="A7" s="303" t="s">
        <v>381</v>
      </c>
      <c r="B7" s="300"/>
      <c r="C7" s="300"/>
      <c r="D7" s="300"/>
      <c r="E7" s="300"/>
      <c r="F7" s="300"/>
      <c r="G7" s="300"/>
      <c r="H7" s="300"/>
    </row>
    <row r="8" spans="1:8" ht="114.75" customHeight="1" thickTop="1" thickBot="1">
      <c r="A8" s="304" t="s">
        <v>10</v>
      </c>
      <c r="B8" s="305" t="s">
        <v>253</v>
      </c>
      <c r="C8" s="324" t="s">
        <v>348</v>
      </c>
      <c r="D8" s="324" t="s">
        <v>349</v>
      </c>
      <c r="E8" s="324" t="s">
        <v>350</v>
      </c>
      <c r="F8" s="324" t="s">
        <v>351</v>
      </c>
      <c r="G8" s="305" t="s">
        <v>33</v>
      </c>
      <c r="H8" s="325" t="s">
        <v>34</v>
      </c>
    </row>
    <row r="9" spans="1:8" s="422" customFormat="1" ht="16.5" thickTop="1" thickBot="1">
      <c r="A9" s="433">
        <v>0</v>
      </c>
      <c r="B9" s="434">
        <v>1</v>
      </c>
      <c r="C9" s="434">
        <v>2</v>
      </c>
      <c r="D9" s="434">
        <v>3</v>
      </c>
      <c r="E9" s="434">
        <v>4</v>
      </c>
      <c r="F9" s="434">
        <v>5</v>
      </c>
      <c r="G9" s="434">
        <v>6</v>
      </c>
      <c r="H9" s="435">
        <v>7</v>
      </c>
    </row>
    <row r="10" spans="1:8" ht="25.5" customHeight="1" thickTop="1">
      <c r="A10" s="306" t="s">
        <v>93</v>
      </c>
      <c r="B10" s="175">
        <v>423151</v>
      </c>
      <c r="C10" s="176">
        <v>161333052</v>
      </c>
      <c r="D10" s="175">
        <v>381.26591216846941</v>
      </c>
      <c r="E10" s="176">
        <v>381.02167306611727</v>
      </c>
      <c r="F10" s="176">
        <v>361.25852640483282</v>
      </c>
      <c r="G10" s="177">
        <v>100.06410110490218</v>
      </c>
      <c r="H10" s="178">
        <v>105.53824596549894</v>
      </c>
    </row>
    <row r="11" spans="1:8" ht="21.75" customHeight="1">
      <c r="A11" s="307" t="s">
        <v>262</v>
      </c>
      <c r="B11" s="175">
        <v>384590</v>
      </c>
      <c r="C11" s="179">
        <v>154368752</v>
      </c>
      <c r="D11" s="175">
        <v>401.38524662627731</v>
      </c>
      <c r="E11" s="179">
        <v>401.18644670521661</v>
      </c>
      <c r="F11" s="179">
        <v>380.94568231332937</v>
      </c>
      <c r="G11" s="180">
        <v>100.04955300028038</v>
      </c>
      <c r="H11" s="181">
        <v>105.36547997835983</v>
      </c>
    </row>
    <row r="12" spans="1:8" ht="16.5">
      <c r="A12" s="307" t="s">
        <v>72</v>
      </c>
      <c r="B12" s="182">
        <v>348469</v>
      </c>
      <c r="C12" s="179">
        <v>139823609</v>
      </c>
      <c r="D12" s="182">
        <v>401.25121316386821</v>
      </c>
      <c r="E12" s="179">
        <v>401.09843002558284</v>
      </c>
      <c r="F12" s="179">
        <v>380.80604993380189</v>
      </c>
      <c r="G12" s="180">
        <v>100.03809118332268</v>
      </c>
      <c r="H12" s="181">
        <v>105.36891765076224</v>
      </c>
    </row>
    <row r="13" spans="1:8" ht="18.75" customHeight="1">
      <c r="A13" s="307" t="s">
        <v>30</v>
      </c>
      <c r="B13" s="175">
        <v>2984</v>
      </c>
      <c r="C13" s="179">
        <v>693458</v>
      </c>
      <c r="D13" s="175">
        <v>232.39209115281503</v>
      </c>
      <c r="E13" s="179">
        <v>233.07058047493405</v>
      </c>
      <c r="F13" s="179">
        <v>223.29520605550883</v>
      </c>
      <c r="G13" s="180">
        <v>99.708891048910402</v>
      </c>
      <c r="H13" s="181">
        <v>104.07392763060253</v>
      </c>
    </row>
    <row r="14" spans="1:8" ht="16.5">
      <c r="A14" s="307" t="s">
        <v>72</v>
      </c>
      <c r="B14" s="182">
        <v>1885</v>
      </c>
      <c r="C14" s="179">
        <v>478449</v>
      </c>
      <c r="D14" s="182">
        <v>253.81909814323606</v>
      </c>
      <c r="E14" s="179">
        <v>254.13638729828213</v>
      </c>
      <c r="F14" s="179">
        <v>241.69948630136986</v>
      </c>
      <c r="G14" s="180">
        <v>99.875150048987805</v>
      </c>
      <c r="H14" s="181">
        <v>105.0143308235064</v>
      </c>
    </row>
    <row r="15" spans="1:8" ht="16.5">
      <c r="A15" s="306" t="s">
        <v>73</v>
      </c>
      <c r="B15" s="175">
        <v>408</v>
      </c>
      <c r="C15" s="179">
        <v>80061</v>
      </c>
      <c r="D15" s="175">
        <v>196.22794117647058</v>
      </c>
      <c r="E15" s="179">
        <v>195.62801932367151</v>
      </c>
      <c r="F15" s="179">
        <v>188.15560165975103</v>
      </c>
      <c r="G15" s="180">
        <v>100.30666458458923</v>
      </c>
      <c r="H15" s="181">
        <v>104.29024671363069</v>
      </c>
    </row>
    <row r="16" spans="1:8" ht="16.5">
      <c r="A16" s="307" t="s">
        <v>71</v>
      </c>
      <c r="B16" s="182">
        <v>178</v>
      </c>
      <c r="C16" s="179">
        <v>36744</v>
      </c>
      <c r="D16" s="182">
        <v>206.42696629213484</v>
      </c>
      <c r="E16" s="179">
        <v>205.30555555555554</v>
      </c>
      <c r="F16" s="179">
        <v>196.87892376681614</v>
      </c>
      <c r="G16" s="180">
        <v>100.54621548527743</v>
      </c>
      <c r="H16" s="181">
        <v>104.84970272218037</v>
      </c>
    </row>
    <row r="17" spans="1:8" ht="16.5">
      <c r="A17" s="306" t="s">
        <v>74</v>
      </c>
      <c r="B17" s="175">
        <v>2576</v>
      </c>
      <c r="C17" s="179">
        <v>613397</v>
      </c>
      <c r="D17" s="175">
        <v>238.11995341614906</v>
      </c>
      <c r="E17" s="179">
        <v>238.99159663865547</v>
      </c>
      <c r="F17" s="179">
        <v>228.78541329011344</v>
      </c>
      <c r="G17" s="180">
        <v>99.63528289916222</v>
      </c>
      <c r="H17" s="181">
        <v>104.08004163893038</v>
      </c>
    </row>
    <row r="18" spans="1:8" ht="16.5">
      <c r="A18" s="307" t="s">
        <v>71</v>
      </c>
      <c r="B18" s="182">
        <v>1707</v>
      </c>
      <c r="C18" s="179">
        <v>441705</v>
      </c>
      <c r="D18" s="182">
        <v>258.76098418277678</v>
      </c>
      <c r="E18" s="179">
        <v>259.18495117748421</v>
      </c>
      <c r="F18" s="179">
        <v>246.42972077614766</v>
      </c>
      <c r="G18" s="180">
        <v>99.836422989536487</v>
      </c>
      <c r="H18" s="181">
        <v>105.00396760901687</v>
      </c>
    </row>
    <row r="19" spans="1:8" ht="21" customHeight="1" thickBot="1">
      <c r="A19" s="308" t="s">
        <v>259</v>
      </c>
      <c r="B19" s="183">
        <v>35577</v>
      </c>
      <c r="C19" s="184">
        <v>6270842</v>
      </c>
      <c r="D19" s="183">
        <v>176.26112375973241</v>
      </c>
      <c r="E19" s="184">
        <v>176.22667962243199</v>
      </c>
      <c r="F19" s="184">
        <v>167.01060542384613</v>
      </c>
      <c r="G19" s="185">
        <v>100.01954535906495</v>
      </c>
      <c r="H19" s="186">
        <v>105.53888078688773</v>
      </c>
    </row>
    <row r="20" spans="1:8" ht="16.5" thickTop="1">
      <c r="A20" s="170"/>
      <c r="B20" s="170"/>
      <c r="C20" s="170"/>
      <c r="D20" s="170"/>
      <c r="E20" s="170"/>
      <c r="F20" s="170"/>
      <c r="G20" s="170"/>
      <c r="H20" s="170"/>
    </row>
    <row r="21" spans="1:8">
      <c r="D21" s="225"/>
    </row>
  </sheetData>
  <mergeCells count="3">
    <mergeCell ref="A5:H5"/>
    <mergeCell ref="A2:C2"/>
    <mergeCell ref="A4:H4"/>
  </mergeCells>
  <phoneticPr fontId="0" type="noConversion"/>
  <printOptions horizontalCentered="1" verticalCentered="1" gridLinesSet="0"/>
  <pageMargins left="0.4" right="0.22" top="0.32" bottom="0.14000000000000001" header="0.41" footer="0.14000000000000001"/>
  <pageSetup paperSize="9" scale="98" orientation="landscape" horizontalDpi="120" verticalDpi="144" r:id="rId1"/>
  <headerFooter alignWithMargins="0">
    <oddFooter>&amp;R&amp;"MS Sans Serif,Bold"Operator de date cu caracter personal nr. 4104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44"/>
  <sheetViews>
    <sheetView workbookViewId="0">
      <selection activeCell="A13" sqref="A13:XFD16"/>
    </sheetView>
  </sheetViews>
  <sheetFormatPr defaultRowHeight="12.75"/>
  <cols>
    <col min="1" max="1" width="52.140625" style="148" customWidth="1"/>
    <col min="2" max="2" width="12.5703125" style="148" customWidth="1"/>
    <col min="3" max="3" width="19.5703125" style="148" customWidth="1"/>
    <col min="4" max="4" width="11.85546875" style="148" customWidth="1"/>
    <col min="5" max="5" width="12.7109375" style="148" customWidth="1"/>
    <col min="6" max="6" width="12" style="148" customWidth="1"/>
    <col min="7" max="7" width="9.140625" style="148"/>
    <col min="8" max="8" width="10" style="148" bestFit="1" customWidth="1"/>
    <col min="9" max="9" width="12" style="148" bestFit="1" customWidth="1"/>
    <col min="10" max="16384" width="9.140625" style="148"/>
  </cols>
  <sheetData>
    <row r="1" spans="1:8" ht="12.75" customHeight="1">
      <c r="A1" s="171"/>
      <c r="B1" s="172"/>
      <c r="C1" s="150"/>
      <c r="D1" s="151"/>
    </row>
    <row r="2" spans="1:8" ht="13.5" customHeight="1">
      <c r="A2" s="326" t="s">
        <v>94</v>
      </c>
      <c r="B2" s="323"/>
      <c r="C2" s="309"/>
      <c r="D2" s="310"/>
      <c r="E2" s="300"/>
      <c r="F2" s="300"/>
    </row>
    <row r="3" spans="1:8" ht="13.5" customHeight="1">
      <c r="A3" s="326"/>
      <c r="B3" s="323"/>
      <c r="C3" s="309"/>
      <c r="D3" s="310"/>
      <c r="E3" s="300"/>
      <c r="F3" s="300"/>
    </row>
    <row r="4" spans="1:8" ht="16.5" customHeight="1">
      <c r="A4" s="327" t="s">
        <v>380</v>
      </c>
      <c r="B4" s="328"/>
      <c r="C4" s="327"/>
      <c r="D4" s="329"/>
      <c r="E4" s="300"/>
      <c r="F4" s="300"/>
    </row>
    <row r="5" spans="1:8" ht="16.5" customHeight="1" thickBot="1">
      <c r="A5" s="327"/>
      <c r="B5" s="328"/>
      <c r="C5" s="327"/>
      <c r="D5" s="329"/>
      <c r="E5" s="300"/>
      <c r="F5" s="300"/>
    </row>
    <row r="6" spans="1:8" ht="82.5" customHeight="1" thickTop="1" thickBot="1">
      <c r="A6" s="331" t="s">
        <v>6</v>
      </c>
      <c r="B6" s="332" t="s">
        <v>255</v>
      </c>
      <c r="C6" s="332" t="s">
        <v>355</v>
      </c>
      <c r="D6" s="333" t="s">
        <v>343</v>
      </c>
      <c r="E6" s="332" t="s">
        <v>356</v>
      </c>
      <c r="F6" s="334" t="s">
        <v>7</v>
      </c>
    </row>
    <row r="7" spans="1:8" s="423" customFormat="1" ht="12.95" customHeight="1" thickTop="1" thickBot="1">
      <c r="A7" s="438">
        <v>0</v>
      </c>
      <c r="B7" s="439">
        <v>1</v>
      </c>
      <c r="C7" s="439">
        <v>2</v>
      </c>
      <c r="D7" s="440">
        <v>3</v>
      </c>
      <c r="E7" s="439">
        <v>4</v>
      </c>
      <c r="F7" s="441">
        <v>5</v>
      </c>
    </row>
    <row r="8" spans="1:8" ht="25.5" customHeight="1" thickTop="1">
      <c r="A8" s="335" t="s">
        <v>354</v>
      </c>
      <c r="B8" s="436">
        <v>5100799</v>
      </c>
      <c r="C8" s="436">
        <v>4513929150</v>
      </c>
      <c r="D8" s="424">
        <v>884.9455055962801</v>
      </c>
      <c r="E8" s="430">
        <v>884.52681881074466</v>
      </c>
      <c r="F8" s="425">
        <v>100.04733454957288</v>
      </c>
    </row>
    <row r="9" spans="1:8" ht="21.75" customHeight="1">
      <c r="A9" s="335" t="s">
        <v>352</v>
      </c>
      <c r="B9" s="437">
        <v>1107396</v>
      </c>
      <c r="C9" s="437">
        <v>330367875</v>
      </c>
      <c r="D9" s="424">
        <v>298.32857893653221</v>
      </c>
      <c r="E9" s="430">
        <v>298.52754078152458</v>
      </c>
      <c r="F9" s="426">
        <v>99.933352264762078</v>
      </c>
      <c r="H9" s="174"/>
    </row>
    <row r="10" spans="1:8" ht="15.95" customHeight="1">
      <c r="A10" s="335" t="s">
        <v>353</v>
      </c>
      <c r="B10" s="437">
        <v>528758</v>
      </c>
      <c r="C10" s="437">
        <v>202784919</v>
      </c>
      <c r="D10" s="424">
        <v>383.51177476274592</v>
      </c>
      <c r="E10" s="430">
        <v>383.3299209554408</v>
      </c>
      <c r="F10" s="426">
        <v>100.04744054595369</v>
      </c>
    </row>
    <row r="11" spans="1:8" ht="15.95" customHeight="1">
      <c r="A11" s="335" t="s">
        <v>251</v>
      </c>
      <c r="B11" s="187">
        <v>3822141</v>
      </c>
      <c r="C11" s="188">
        <v>3821125634</v>
      </c>
      <c r="D11" s="152">
        <v>999.73434627346296</v>
      </c>
      <c r="E11" s="156">
        <v>999.3249724500929</v>
      </c>
      <c r="F11" s="158">
        <v>100.04096503486413</v>
      </c>
    </row>
    <row r="12" spans="1:8" ht="15.95" customHeight="1">
      <c r="A12" s="335" t="s">
        <v>70</v>
      </c>
      <c r="B12" s="188">
        <v>2240689</v>
      </c>
      <c r="C12" s="188">
        <v>1911929469</v>
      </c>
      <c r="D12" s="155">
        <v>853.27748250649688</v>
      </c>
      <c r="E12" s="156">
        <v>852.59023177847382</v>
      </c>
      <c r="F12" s="158">
        <v>100.08060738938909</v>
      </c>
    </row>
    <row r="13" spans="1:8" ht="15.95" customHeight="1">
      <c r="A13" s="330" t="s">
        <v>266</v>
      </c>
      <c r="B13" s="189">
        <v>22930</v>
      </c>
      <c r="C13" s="188">
        <v>25403416</v>
      </c>
      <c r="D13" s="152">
        <v>1107.8681203663323</v>
      </c>
      <c r="E13" s="156">
        <v>1110.1270758745632</v>
      </c>
      <c r="F13" s="158">
        <v>99.796513790418885</v>
      </c>
    </row>
    <row r="14" spans="1:8" ht="15.95" customHeight="1">
      <c r="A14" s="335" t="s">
        <v>68</v>
      </c>
      <c r="B14" s="190">
        <v>13833</v>
      </c>
      <c r="C14" s="188">
        <v>14547182</v>
      </c>
      <c r="D14" s="155">
        <v>1051.6288585267114</v>
      </c>
      <c r="E14" s="156">
        <v>1054.9160316216794</v>
      </c>
      <c r="F14" s="158">
        <v>99.688394810920187</v>
      </c>
    </row>
    <row r="15" spans="1:8" ht="15.95" customHeight="1">
      <c r="A15" s="330" t="s">
        <v>267</v>
      </c>
      <c r="B15" s="189">
        <v>75237</v>
      </c>
      <c r="C15" s="188">
        <v>48028310</v>
      </c>
      <c r="D15" s="152">
        <v>638.3602482820952</v>
      </c>
      <c r="E15" s="156">
        <v>640.63021633762855</v>
      </c>
      <c r="F15" s="158">
        <v>99.64566640822683</v>
      </c>
    </row>
    <row r="16" spans="1:8" ht="15.95" customHeight="1">
      <c r="A16" s="335" t="s">
        <v>68</v>
      </c>
      <c r="B16" s="190">
        <v>40028</v>
      </c>
      <c r="C16" s="188">
        <v>23384720</v>
      </c>
      <c r="D16" s="155">
        <v>584.2090536624363</v>
      </c>
      <c r="E16" s="156">
        <v>586.13666007905135</v>
      </c>
      <c r="F16" s="158">
        <v>99.671133619870318</v>
      </c>
    </row>
    <row r="17" spans="1:8" ht="15.95" customHeight="1">
      <c r="A17" s="335" t="s">
        <v>29</v>
      </c>
      <c r="B17" s="187">
        <v>632848</v>
      </c>
      <c r="C17" s="191">
        <v>367232379</v>
      </c>
      <c r="D17" s="152">
        <v>580.28528019366422</v>
      </c>
      <c r="E17" s="156">
        <v>582.91499599918416</v>
      </c>
      <c r="F17" s="158">
        <v>99.548868047044778</v>
      </c>
    </row>
    <row r="18" spans="1:8" ht="15.95" customHeight="1">
      <c r="A18" s="335" t="s">
        <v>68</v>
      </c>
      <c r="B18" s="188">
        <v>282773</v>
      </c>
      <c r="C18" s="191">
        <v>147773975</v>
      </c>
      <c r="D18" s="155">
        <v>522.58870189162337</v>
      </c>
      <c r="E18" s="156">
        <v>524.99232807482406</v>
      </c>
      <c r="F18" s="158">
        <v>99.542159750788187</v>
      </c>
    </row>
    <row r="19" spans="1:8" ht="15.95" customHeight="1">
      <c r="A19" s="336" t="s">
        <v>8</v>
      </c>
      <c r="B19" s="187">
        <v>46924</v>
      </c>
      <c r="C19" s="188">
        <v>22770610</v>
      </c>
      <c r="D19" s="152">
        <v>485.26574887051402</v>
      </c>
      <c r="E19" s="156">
        <v>488.50526517735335</v>
      </c>
      <c r="F19" s="158">
        <v>99.336851301763716</v>
      </c>
    </row>
    <row r="20" spans="1:8" ht="15.95" customHeight="1">
      <c r="A20" s="335" t="s">
        <v>69</v>
      </c>
      <c r="B20" s="188">
        <v>16293</v>
      </c>
      <c r="C20" s="188">
        <v>6534409</v>
      </c>
      <c r="D20" s="155">
        <v>401.0562204627754</v>
      </c>
      <c r="E20" s="156">
        <v>404.24069860402187</v>
      </c>
      <c r="F20" s="158">
        <v>99.212232179430842</v>
      </c>
    </row>
    <row r="21" spans="1:8" ht="15.95" customHeight="1">
      <c r="A21" s="336" t="s">
        <v>9</v>
      </c>
      <c r="B21" s="187">
        <v>273390</v>
      </c>
      <c r="C21" s="188">
        <v>161253049</v>
      </c>
      <c r="D21" s="152">
        <v>589.8278978748308</v>
      </c>
      <c r="E21" s="156">
        <v>592.40686849807298</v>
      </c>
      <c r="F21" s="158">
        <v>99.564662268386485</v>
      </c>
    </row>
    <row r="22" spans="1:8" ht="15.95" customHeight="1">
      <c r="A22" s="335" t="s">
        <v>69</v>
      </c>
      <c r="B22" s="188">
        <v>115642</v>
      </c>
      <c r="C22" s="188">
        <v>61491589</v>
      </c>
      <c r="D22" s="155">
        <v>531.7409678144619</v>
      </c>
      <c r="E22" s="156">
        <v>534.02759983236547</v>
      </c>
      <c r="F22" s="158">
        <v>99.571813887780081</v>
      </c>
    </row>
    <row r="23" spans="1:8" ht="15.95" customHeight="1">
      <c r="A23" s="336" t="s">
        <v>35</v>
      </c>
      <c r="B23" s="187">
        <v>312534</v>
      </c>
      <c r="C23" s="188">
        <v>183208720</v>
      </c>
      <c r="D23" s="152">
        <v>586.20412499120096</v>
      </c>
      <c r="E23" s="156">
        <v>588.66750745898355</v>
      </c>
      <c r="F23" s="158">
        <v>99.581532454812077</v>
      </c>
    </row>
    <row r="24" spans="1:8" ht="15.95" customHeight="1">
      <c r="A24" s="335" t="s">
        <v>69</v>
      </c>
      <c r="B24" s="188">
        <v>150838</v>
      </c>
      <c r="C24" s="188">
        <v>79747977</v>
      </c>
      <c r="D24" s="155">
        <v>528.69951205929544</v>
      </c>
      <c r="E24" s="156">
        <v>530.9699972982412</v>
      </c>
      <c r="F24" s="158">
        <v>99.572389165018976</v>
      </c>
    </row>
    <row r="25" spans="1:8" ht="15.95" customHeight="1">
      <c r="A25" s="335" t="s">
        <v>258</v>
      </c>
      <c r="B25" s="192">
        <v>547176</v>
      </c>
      <c r="C25" s="193">
        <v>252031664</v>
      </c>
      <c r="D25" s="194">
        <v>460.60438323318272</v>
      </c>
      <c r="E25" s="195">
        <v>460.06109860053789</v>
      </c>
      <c r="F25" s="158">
        <v>100.11808966989328</v>
      </c>
    </row>
    <row r="26" spans="1:8" ht="17.25" customHeight="1">
      <c r="A26" s="337" t="s">
        <v>91</v>
      </c>
      <c r="B26" s="196">
        <v>467</v>
      </c>
      <c r="C26" s="197">
        <v>107747</v>
      </c>
      <c r="D26" s="173">
        <v>230.72162740899358</v>
      </c>
      <c r="E26" s="198">
        <v>228.87021276595743</v>
      </c>
      <c r="F26" s="199">
        <v>100.80893648005187</v>
      </c>
    </row>
    <row r="27" spans="1:8" ht="17.25" thickBot="1">
      <c r="A27" s="338" t="s">
        <v>69</v>
      </c>
      <c r="B27" s="298">
        <v>310</v>
      </c>
      <c r="C27" s="200">
        <v>70594</v>
      </c>
      <c r="D27" s="201">
        <v>227.72258064516129</v>
      </c>
      <c r="E27" s="202">
        <v>225.85576923076923</v>
      </c>
      <c r="F27" s="203">
        <v>100.82655024520744</v>
      </c>
    </row>
    <row r="28" spans="1:8" ht="16.5" thickTop="1">
      <c r="A28" s="170"/>
      <c r="B28" s="299"/>
      <c r="C28" s="170"/>
      <c r="D28" s="170"/>
      <c r="E28" s="204"/>
      <c r="F28" s="205"/>
    </row>
    <row r="29" spans="1:8" ht="15.75" customHeight="1">
      <c r="A29" s="512"/>
      <c r="B29" s="512"/>
      <c r="C29" s="512"/>
      <c r="D29" s="512"/>
      <c r="E29" s="512"/>
      <c r="F29" s="512"/>
      <c r="G29" s="169"/>
      <c r="H29" s="169"/>
    </row>
    <row r="30" spans="1:8" ht="33.75" customHeight="1">
      <c r="A30" s="512"/>
      <c r="B30" s="512"/>
      <c r="C30" s="512"/>
      <c r="D30" s="512"/>
      <c r="E30" s="512"/>
      <c r="F30" s="512"/>
      <c r="G30" s="297"/>
      <c r="H30" s="297"/>
    </row>
    <row r="31" spans="1:8" ht="15.75">
      <c r="C31" s="225"/>
      <c r="D31" s="170"/>
      <c r="E31" s="204"/>
      <c r="F31" s="205"/>
    </row>
    <row r="32" spans="1:8" ht="15.75">
      <c r="D32" s="170"/>
    </row>
    <row r="33" spans="4:4" ht="15.75">
      <c r="D33" s="170"/>
    </row>
    <row r="34" spans="4:4" ht="25.5" customHeight="1">
      <c r="D34" s="170"/>
    </row>
    <row r="35" spans="4:4" ht="20.25" customHeight="1">
      <c r="D35" s="170" t="s">
        <v>0</v>
      </c>
    </row>
    <row r="36" spans="4:4" ht="19.5" customHeight="1">
      <c r="D36" s="170" t="s">
        <v>0</v>
      </c>
    </row>
    <row r="37" spans="4:4" ht="21" customHeight="1">
      <c r="D37" s="170" t="s">
        <v>0</v>
      </c>
    </row>
    <row r="38" spans="4:4" ht="20.25" customHeight="1">
      <c r="D38" s="170" t="s">
        <v>0</v>
      </c>
    </row>
    <row r="39" spans="4:4" ht="17.25" customHeight="1">
      <c r="D39" s="170" t="s">
        <v>0</v>
      </c>
    </row>
    <row r="40" spans="4:4" ht="19.5" customHeight="1">
      <c r="D40" s="170" t="s">
        <v>0</v>
      </c>
    </row>
    <row r="41" spans="4:4" ht="18" customHeight="1">
      <c r="D41" s="170" t="s">
        <v>0</v>
      </c>
    </row>
    <row r="42" spans="4:4" ht="17.25" customHeight="1">
      <c r="D42" s="170" t="s">
        <v>0</v>
      </c>
    </row>
    <row r="43" spans="4:4" ht="18" customHeight="1">
      <c r="D43" s="170" t="s">
        <v>0</v>
      </c>
    </row>
    <row r="44" spans="4:4" ht="16.5" customHeight="1">
      <c r="D44" s="170" t="s">
        <v>0</v>
      </c>
    </row>
  </sheetData>
  <mergeCells count="2">
    <mergeCell ref="A29:F29"/>
    <mergeCell ref="A30:F30"/>
  </mergeCells>
  <phoneticPr fontId="0" type="noConversion"/>
  <printOptions horizontalCentered="1" verticalCentered="1"/>
  <pageMargins left="0.23" right="0.43" top="0.64" bottom="0.14000000000000001" header="0.17" footer="0.16"/>
  <pageSetup paperSize="9" scale="90" orientation="landscape" r:id="rId1"/>
  <headerFooter alignWithMargins="0">
    <oddHeader>&amp;L&amp;"MS Sans Serif,Bold"CNPP
SERVICIUL PROIECTE, STUDII ȘI ANALIZE</oddHeader>
    <oddFooter>&amp;R&amp;"MS Sans Serif,Bold"Operator de date cu caracter personal nr. 4104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J59"/>
  <sheetViews>
    <sheetView topLeftCell="A34" workbookViewId="0">
      <selection sqref="A1:XFD1048576"/>
    </sheetView>
  </sheetViews>
  <sheetFormatPr defaultRowHeight="12.75"/>
  <cols>
    <col min="1" max="1" width="8" style="254" customWidth="1"/>
    <col min="2" max="2" width="10.42578125" style="247" customWidth="1"/>
    <col min="3" max="3" width="9.85546875" style="245" customWidth="1"/>
    <col min="4" max="4" width="19" style="246" customWidth="1"/>
    <col min="5" max="5" width="12.85546875" style="245" customWidth="1"/>
    <col min="6" max="6" width="20.42578125" style="246" customWidth="1"/>
    <col min="7" max="7" width="12.28515625" style="247" customWidth="1"/>
    <col min="8" max="8" width="9.140625" style="247"/>
    <col min="9" max="9" width="10.140625" style="247" bestFit="1" customWidth="1"/>
    <col min="10" max="16384" width="9.140625" style="247"/>
  </cols>
  <sheetData>
    <row r="1" spans="1:10" ht="29.25" customHeight="1">
      <c r="A1" s="514" t="s">
        <v>106</v>
      </c>
      <c r="B1" s="514"/>
      <c r="C1" s="355"/>
      <c r="D1" s="356"/>
      <c r="E1" s="355"/>
      <c r="F1" s="356"/>
      <c r="G1" s="357"/>
    </row>
    <row r="2" spans="1:10" s="251" customFormat="1" ht="18">
      <c r="A2" s="358" t="s">
        <v>268</v>
      </c>
      <c r="B2" s="359"/>
      <c r="C2" s="359"/>
      <c r="D2" s="359"/>
      <c r="E2" s="359"/>
      <c r="F2" s="360"/>
      <c r="G2" s="361"/>
      <c r="H2" s="248"/>
      <c r="I2" s="249"/>
      <c r="J2" s="250"/>
    </row>
    <row r="3" spans="1:10" s="252" customFormat="1" ht="7.5" customHeight="1">
      <c r="A3" s="515"/>
      <c r="B3" s="515"/>
      <c r="C3" s="515"/>
      <c r="D3" s="515"/>
      <c r="E3" s="515"/>
      <c r="F3" s="339"/>
      <c r="G3" s="340"/>
    </row>
    <row r="4" spans="1:10" s="252" customFormat="1" ht="18" customHeight="1">
      <c r="A4" s="513"/>
      <c r="B4" s="513"/>
      <c r="C4" s="513"/>
      <c r="D4" s="513"/>
      <c r="E4" s="513"/>
      <c r="F4" s="513"/>
      <c r="G4" s="513"/>
    </row>
    <row r="5" spans="1:10" s="252" customFormat="1" ht="16.5" customHeight="1">
      <c r="A5" s="513" t="s">
        <v>264</v>
      </c>
      <c r="B5" s="513"/>
      <c r="C5" s="513"/>
      <c r="D5" s="513"/>
      <c r="E5" s="513"/>
      <c r="F5" s="513"/>
      <c r="G5" s="513"/>
    </row>
    <row r="6" spans="1:10" s="252" customFormat="1" ht="16.5" customHeight="1">
      <c r="A6" s="516" t="s">
        <v>382</v>
      </c>
      <c r="B6" s="517"/>
      <c r="C6" s="517"/>
      <c r="D6" s="517"/>
      <c r="E6" s="517"/>
      <c r="F6" s="517"/>
      <c r="G6" s="517"/>
    </row>
    <row r="7" spans="1:10" s="252" customFormat="1" ht="10.5" customHeight="1" thickBot="1">
      <c r="A7" s="513"/>
      <c r="B7" s="513"/>
      <c r="C7" s="513"/>
      <c r="D7" s="513"/>
      <c r="E7" s="513"/>
      <c r="F7" s="339"/>
      <c r="G7" s="340"/>
    </row>
    <row r="8" spans="1:10" ht="50.25" thickBot="1">
      <c r="A8" s="253"/>
      <c r="B8" s="253"/>
      <c r="C8" s="341" t="s">
        <v>360</v>
      </c>
      <c r="D8" s="342" t="s">
        <v>272</v>
      </c>
      <c r="E8" s="343" t="s">
        <v>359</v>
      </c>
      <c r="F8" s="344" t="s">
        <v>107</v>
      </c>
      <c r="G8" s="343" t="s">
        <v>358</v>
      </c>
    </row>
    <row r="9" spans="1:10" ht="16.5" customHeight="1">
      <c r="C9" s="349" t="s">
        <v>108</v>
      </c>
      <c r="D9" s="345" t="s">
        <v>109</v>
      </c>
      <c r="E9" s="255">
        <v>85172</v>
      </c>
      <c r="F9" s="255">
        <v>78236675</v>
      </c>
      <c r="G9" s="256">
        <v>919</v>
      </c>
    </row>
    <row r="10" spans="1:10" ht="16.5" customHeight="1">
      <c r="C10" s="350" t="s">
        <v>110</v>
      </c>
      <c r="D10" s="346" t="s">
        <v>111</v>
      </c>
      <c r="E10" s="257">
        <v>101066</v>
      </c>
      <c r="F10" s="257">
        <v>86150496</v>
      </c>
      <c r="G10" s="256">
        <v>852</v>
      </c>
    </row>
    <row r="11" spans="1:10" ht="18" customHeight="1">
      <c r="C11" s="350" t="s">
        <v>112</v>
      </c>
      <c r="D11" s="346" t="s">
        <v>274</v>
      </c>
      <c r="E11" s="257">
        <v>146789</v>
      </c>
      <c r="F11" s="257">
        <v>137829549</v>
      </c>
      <c r="G11" s="256">
        <v>939</v>
      </c>
    </row>
    <row r="12" spans="1:10" ht="16.5">
      <c r="C12" s="350" t="s">
        <v>113</v>
      </c>
      <c r="D12" s="346" t="s">
        <v>275</v>
      </c>
      <c r="E12" s="257">
        <v>141137</v>
      </c>
      <c r="F12" s="257">
        <v>130218876</v>
      </c>
      <c r="G12" s="256">
        <v>923</v>
      </c>
    </row>
    <row r="13" spans="1:10" ht="16.5">
      <c r="C13" s="350" t="s">
        <v>114</v>
      </c>
      <c r="D13" s="346" t="s">
        <v>115</v>
      </c>
      <c r="E13" s="257">
        <v>145682</v>
      </c>
      <c r="F13" s="257">
        <v>128237484</v>
      </c>
      <c r="G13" s="256">
        <v>880</v>
      </c>
    </row>
    <row r="14" spans="1:10" ht="16.5">
      <c r="C14" s="350" t="s">
        <v>116</v>
      </c>
      <c r="D14" s="346" t="s">
        <v>276</v>
      </c>
      <c r="E14" s="257">
        <v>57618</v>
      </c>
      <c r="F14" s="257">
        <v>44729957</v>
      </c>
      <c r="G14" s="256">
        <v>776</v>
      </c>
    </row>
    <row r="15" spans="1:10" ht="16.5">
      <c r="C15" s="350" t="s">
        <v>117</v>
      </c>
      <c r="D15" s="346" t="s">
        <v>277</v>
      </c>
      <c r="E15" s="257">
        <v>77865</v>
      </c>
      <c r="F15" s="257">
        <v>58441723</v>
      </c>
      <c r="G15" s="256">
        <v>751</v>
      </c>
      <c r="I15" s="245"/>
    </row>
    <row r="16" spans="1:10" ht="16.5">
      <c r="C16" s="350" t="s">
        <v>118</v>
      </c>
      <c r="D16" s="346" t="s">
        <v>278</v>
      </c>
      <c r="E16" s="257">
        <v>142692</v>
      </c>
      <c r="F16" s="257">
        <v>158982405</v>
      </c>
      <c r="G16" s="256">
        <v>1114</v>
      </c>
    </row>
    <row r="17" spans="3:7" ht="16.5">
      <c r="C17" s="350" t="s">
        <v>119</v>
      </c>
      <c r="D17" s="346" t="s">
        <v>279</v>
      </c>
      <c r="E17" s="257">
        <v>79204</v>
      </c>
      <c r="F17" s="257">
        <v>69233364</v>
      </c>
      <c r="G17" s="256">
        <v>874</v>
      </c>
    </row>
    <row r="18" spans="3:7" ht="16.5">
      <c r="C18" s="350" t="s">
        <v>120</v>
      </c>
      <c r="D18" s="346" t="s">
        <v>280</v>
      </c>
      <c r="E18" s="257">
        <v>109129</v>
      </c>
      <c r="F18" s="257">
        <v>89459816</v>
      </c>
      <c r="G18" s="256">
        <v>820</v>
      </c>
    </row>
    <row r="19" spans="3:7" ht="16.5">
      <c r="C19" s="350" t="s">
        <v>121</v>
      </c>
      <c r="D19" s="346" t="s">
        <v>281</v>
      </c>
      <c r="E19" s="257">
        <v>74237</v>
      </c>
      <c r="F19" s="257">
        <v>68581668</v>
      </c>
      <c r="G19" s="256">
        <v>924</v>
      </c>
    </row>
    <row r="20" spans="3:7" ht="16.5">
      <c r="C20" s="350" t="s">
        <v>122</v>
      </c>
      <c r="D20" s="346" t="s">
        <v>123</v>
      </c>
      <c r="E20" s="257">
        <v>166294</v>
      </c>
      <c r="F20" s="257">
        <v>164232365</v>
      </c>
      <c r="G20" s="256">
        <v>988</v>
      </c>
    </row>
    <row r="21" spans="3:7" ht="16.5">
      <c r="C21" s="350" t="s">
        <v>124</v>
      </c>
      <c r="D21" s="346" t="s">
        <v>282</v>
      </c>
      <c r="E21" s="257">
        <v>144254</v>
      </c>
      <c r="F21" s="257">
        <v>139087541</v>
      </c>
      <c r="G21" s="256">
        <v>964</v>
      </c>
    </row>
    <row r="22" spans="3:7" ht="16.5">
      <c r="C22" s="350" t="s">
        <v>125</v>
      </c>
      <c r="D22" s="346" t="s">
        <v>126</v>
      </c>
      <c r="E22" s="257">
        <v>45262</v>
      </c>
      <c r="F22" s="257">
        <v>39699219</v>
      </c>
      <c r="G22" s="256">
        <v>877</v>
      </c>
    </row>
    <row r="23" spans="3:7" ht="16.5">
      <c r="C23" s="350" t="s">
        <v>127</v>
      </c>
      <c r="D23" s="346" t="s">
        <v>283</v>
      </c>
      <c r="E23" s="257">
        <v>112112</v>
      </c>
      <c r="F23" s="257">
        <v>99337890</v>
      </c>
      <c r="G23" s="256">
        <v>886</v>
      </c>
    </row>
    <row r="24" spans="3:7" ht="16.5">
      <c r="C24" s="350" t="s">
        <v>128</v>
      </c>
      <c r="D24" s="346" t="s">
        <v>129</v>
      </c>
      <c r="E24" s="257">
        <v>151569</v>
      </c>
      <c r="F24" s="257">
        <v>132610726</v>
      </c>
      <c r="G24" s="256">
        <v>875</v>
      </c>
    </row>
    <row r="25" spans="3:7" ht="16.5">
      <c r="C25" s="350" t="s">
        <v>130</v>
      </c>
      <c r="D25" s="346" t="s">
        <v>284</v>
      </c>
      <c r="E25" s="257">
        <v>126559</v>
      </c>
      <c r="F25" s="257">
        <v>127365151</v>
      </c>
      <c r="G25" s="256">
        <v>1006</v>
      </c>
    </row>
    <row r="26" spans="3:7" ht="16.5">
      <c r="C26" s="350" t="s">
        <v>131</v>
      </c>
      <c r="D26" s="346" t="s">
        <v>132</v>
      </c>
      <c r="E26" s="257">
        <v>76523</v>
      </c>
      <c r="F26" s="257">
        <v>75042973</v>
      </c>
      <c r="G26" s="256">
        <v>981</v>
      </c>
    </row>
    <row r="27" spans="3:7" ht="16.5">
      <c r="C27" s="350" t="s">
        <v>133</v>
      </c>
      <c r="D27" s="346" t="s">
        <v>134</v>
      </c>
      <c r="E27" s="257">
        <v>73851</v>
      </c>
      <c r="F27" s="257">
        <v>65084491</v>
      </c>
      <c r="G27" s="256">
        <v>881</v>
      </c>
    </row>
    <row r="28" spans="3:7" ht="16.5">
      <c r="C28" s="350" t="s">
        <v>135</v>
      </c>
      <c r="D28" s="346" t="s">
        <v>136</v>
      </c>
      <c r="E28" s="257">
        <v>125065</v>
      </c>
      <c r="F28" s="257">
        <v>142485297</v>
      </c>
      <c r="G28" s="256">
        <v>1139</v>
      </c>
    </row>
    <row r="29" spans="3:7" ht="16.5">
      <c r="C29" s="350" t="s">
        <v>137</v>
      </c>
      <c r="D29" s="346" t="s">
        <v>285</v>
      </c>
      <c r="E29" s="257">
        <v>56215</v>
      </c>
      <c r="F29" s="257">
        <v>45450330</v>
      </c>
      <c r="G29" s="256">
        <v>809</v>
      </c>
    </row>
    <row r="30" spans="3:7" ht="16.5">
      <c r="C30" s="350" t="s">
        <v>138</v>
      </c>
      <c r="D30" s="346" t="s">
        <v>286</v>
      </c>
      <c r="E30" s="257">
        <v>148059</v>
      </c>
      <c r="F30" s="257">
        <v>134863886</v>
      </c>
      <c r="G30" s="256">
        <v>911</v>
      </c>
    </row>
    <row r="31" spans="3:7" ht="16.5">
      <c r="C31" s="350" t="s">
        <v>139</v>
      </c>
      <c r="D31" s="346" t="s">
        <v>140</v>
      </c>
      <c r="E31" s="257">
        <v>56887</v>
      </c>
      <c r="F31" s="257">
        <v>42544678</v>
      </c>
      <c r="G31" s="256">
        <v>748</v>
      </c>
    </row>
    <row r="32" spans="3:7" ht="16.5">
      <c r="C32" s="350" t="s">
        <v>141</v>
      </c>
      <c r="D32" s="346" t="s">
        <v>287</v>
      </c>
      <c r="E32" s="257">
        <v>111925</v>
      </c>
      <c r="F32" s="257">
        <v>100449440</v>
      </c>
      <c r="G32" s="256">
        <v>897</v>
      </c>
    </row>
    <row r="33" spans="3:7" ht="16.5">
      <c r="C33" s="350" t="s">
        <v>142</v>
      </c>
      <c r="D33" s="346" t="s">
        <v>288</v>
      </c>
      <c r="E33" s="257">
        <v>58822</v>
      </c>
      <c r="F33" s="257">
        <v>52795134</v>
      </c>
      <c r="G33" s="256">
        <v>898</v>
      </c>
    </row>
    <row r="34" spans="3:7" ht="16.5">
      <c r="C34" s="350" t="s">
        <v>143</v>
      </c>
      <c r="D34" s="346" t="s">
        <v>289</v>
      </c>
      <c r="E34" s="257">
        <v>133927</v>
      </c>
      <c r="F34" s="257">
        <v>118275180</v>
      </c>
      <c r="G34" s="256">
        <v>883</v>
      </c>
    </row>
    <row r="35" spans="3:7" ht="16.5">
      <c r="C35" s="350" t="s">
        <v>144</v>
      </c>
      <c r="D35" s="346" t="s">
        <v>290</v>
      </c>
      <c r="E35" s="257">
        <v>115866</v>
      </c>
      <c r="F35" s="257">
        <v>101836696</v>
      </c>
      <c r="G35" s="256">
        <v>879</v>
      </c>
    </row>
    <row r="36" spans="3:7" ht="16.5">
      <c r="C36" s="350" t="s">
        <v>145</v>
      </c>
      <c r="D36" s="346" t="s">
        <v>146</v>
      </c>
      <c r="E36" s="257">
        <v>93212</v>
      </c>
      <c r="F36" s="257">
        <v>74351792</v>
      </c>
      <c r="G36" s="256">
        <v>798</v>
      </c>
    </row>
    <row r="37" spans="3:7" ht="16.5">
      <c r="C37" s="350" t="s">
        <v>147</v>
      </c>
      <c r="D37" s="346" t="s">
        <v>148</v>
      </c>
      <c r="E37" s="257">
        <v>196446</v>
      </c>
      <c r="F37" s="257">
        <v>196308481</v>
      </c>
      <c r="G37" s="256">
        <v>999</v>
      </c>
    </row>
    <row r="38" spans="3:7" ht="16.5">
      <c r="C38" s="350" t="s">
        <v>149</v>
      </c>
      <c r="D38" s="346" t="s">
        <v>150</v>
      </c>
      <c r="E38" s="257">
        <v>76569</v>
      </c>
      <c r="F38" s="257">
        <v>60084621</v>
      </c>
      <c r="G38" s="256">
        <v>785</v>
      </c>
    </row>
    <row r="39" spans="3:7" ht="16.5">
      <c r="C39" s="350" t="s">
        <v>151</v>
      </c>
      <c r="D39" s="346" t="s">
        <v>291</v>
      </c>
      <c r="E39" s="257">
        <v>55524</v>
      </c>
      <c r="F39" s="257">
        <v>47239042</v>
      </c>
      <c r="G39" s="256">
        <v>851</v>
      </c>
    </row>
    <row r="40" spans="3:7" ht="16.5">
      <c r="C40" s="350" t="s">
        <v>152</v>
      </c>
      <c r="D40" s="346" t="s">
        <v>153</v>
      </c>
      <c r="E40" s="257">
        <v>95699</v>
      </c>
      <c r="F40" s="257">
        <v>91380590</v>
      </c>
      <c r="G40" s="256">
        <v>955</v>
      </c>
    </row>
    <row r="41" spans="3:7" ht="16.5">
      <c r="C41" s="350" t="s">
        <v>154</v>
      </c>
      <c r="D41" s="346" t="s">
        <v>155</v>
      </c>
      <c r="E41" s="257">
        <v>137126</v>
      </c>
      <c r="F41" s="257">
        <v>111535030</v>
      </c>
      <c r="G41" s="256">
        <v>813</v>
      </c>
    </row>
    <row r="42" spans="3:7" ht="16.5">
      <c r="C42" s="350" t="s">
        <v>156</v>
      </c>
      <c r="D42" s="346" t="s">
        <v>157</v>
      </c>
      <c r="E42" s="257">
        <v>93194</v>
      </c>
      <c r="F42" s="257">
        <v>74848452</v>
      </c>
      <c r="G42" s="256">
        <v>803</v>
      </c>
    </row>
    <row r="43" spans="3:7" ht="16.5">
      <c r="C43" s="350" t="s">
        <v>158</v>
      </c>
      <c r="D43" s="346" t="s">
        <v>292</v>
      </c>
      <c r="E43" s="257">
        <v>150231</v>
      </c>
      <c r="F43" s="257">
        <v>140009281</v>
      </c>
      <c r="G43" s="256">
        <v>932</v>
      </c>
    </row>
    <row r="44" spans="3:7" ht="16.5">
      <c r="C44" s="350" t="s">
        <v>159</v>
      </c>
      <c r="D44" s="346" t="s">
        <v>160</v>
      </c>
      <c r="E44" s="257">
        <v>44751</v>
      </c>
      <c r="F44" s="257">
        <v>37174977</v>
      </c>
      <c r="G44" s="256">
        <v>831</v>
      </c>
    </row>
    <row r="45" spans="3:7" ht="16.5">
      <c r="C45" s="350" t="s">
        <v>161</v>
      </c>
      <c r="D45" s="346" t="s">
        <v>162</v>
      </c>
      <c r="E45" s="257">
        <v>81648</v>
      </c>
      <c r="F45" s="257">
        <v>63528437</v>
      </c>
      <c r="G45" s="256">
        <v>778</v>
      </c>
    </row>
    <row r="46" spans="3:7" ht="16.5">
      <c r="C46" s="350" t="s">
        <v>163</v>
      </c>
      <c r="D46" s="346" t="s">
        <v>293</v>
      </c>
      <c r="E46" s="257">
        <v>99975</v>
      </c>
      <c r="F46" s="257">
        <v>86764501</v>
      </c>
      <c r="G46" s="256">
        <v>868</v>
      </c>
    </row>
    <row r="47" spans="3:7" ht="16.5">
      <c r="C47" s="350" t="s">
        <v>164</v>
      </c>
      <c r="D47" s="346" t="s">
        <v>165</v>
      </c>
      <c r="E47" s="257">
        <v>69458</v>
      </c>
      <c r="F47" s="257">
        <v>53691701</v>
      </c>
      <c r="G47" s="256">
        <v>773</v>
      </c>
    </row>
    <row r="48" spans="3:7" ht="16.5">
      <c r="C48" s="350" t="s">
        <v>166</v>
      </c>
      <c r="D48" s="346" t="s">
        <v>294</v>
      </c>
      <c r="E48" s="257">
        <v>62502</v>
      </c>
      <c r="F48" s="257">
        <v>49030448</v>
      </c>
      <c r="G48" s="256">
        <v>784</v>
      </c>
    </row>
    <row r="49" spans="3:7" ht="16.5">
      <c r="C49" s="350" t="s">
        <v>167</v>
      </c>
      <c r="D49" s="346" t="s">
        <v>295</v>
      </c>
      <c r="E49" s="257">
        <v>61707</v>
      </c>
      <c r="F49" s="257">
        <v>84418528</v>
      </c>
      <c r="G49" s="256">
        <v>1368</v>
      </c>
    </row>
    <row r="50" spans="3:7" ht="16.5">
      <c r="C50" s="350" t="s">
        <v>168</v>
      </c>
      <c r="D50" s="346" t="s">
        <v>296</v>
      </c>
      <c r="E50" s="257">
        <v>96899</v>
      </c>
      <c r="F50" s="257">
        <v>116576934</v>
      </c>
      <c r="G50" s="256">
        <v>1203</v>
      </c>
    </row>
    <row r="51" spans="3:7" ht="16.5">
      <c r="C51" s="350" t="s">
        <v>169</v>
      </c>
      <c r="D51" s="346" t="s">
        <v>297</v>
      </c>
      <c r="E51" s="257">
        <v>98670</v>
      </c>
      <c r="F51" s="257">
        <v>113872943</v>
      </c>
      <c r="G51" s="256">
        <v>1154</v>
      </c>
    </row>
    <row r="52" spans="3:7" ht="16.5">
      <c r="C52" s="350" t="s">
        <v>170</v>
      </c>
      <c r="D52" s="346" t="s">
        <v>298</v>
      </c>
      <c r="E52" s="257">
        <v>73676</v>
      </c>
      <c r="F52" s="257">
        <v>84097763</v>
      </c>
      <c r="G52" s="256">
        <v>1141</v>
      </c>
    </row>
    <row r="53" spans="3:7" ht="16.5">
      <c r="C53" s="350" t="s">
        <v>171</v>
      </c>
      <c r="D53" s="346" t="s">
        <v>299</v>
      </c>
      <c r="E53" s="257">
        <v>59861</v>
      </c>
      <c r="F53" s="257">
        <v>59819159</v>
      </c>
      <c r="G53" s="256">
        <v>999</v>
      </c>
    </row>
    <row r="54" spans="3:7" ht="16.5">
      <c r="C54" s="350" t="s">
        <v>172</v>
      </c>
      <c r="D54" s="346" t="s">
        <v>300</v>
      </c>
      <c r="E54" s="257">
        <v>94278</v>
      </c>
      <c r="F54" s="257">
        <v>113825870</v>
      </c>
      <c r="G54" s="256">
        <v>1207</v>
      </c>
    </row>
    <row r="55" spans="3:7" ht="17.25" thickBot="1">
      <c r="C55" s="351" t="s">
        <v>173</v>
      </c>
      <c r="D55" s="347" t="s">
        <v>174</v>
      </c>
      <c r="E55" s="258">
        <v>72441</v>
      </c>
      <c r="F55" s="258">
        <v>62774538</v>
      </c>
      <c r="G55" s="259">
        <v>867</v>
      </c>
    </row>
    <row r="56" spans="3:7" ht="17.25" thickBot="1">
      <c r="C56" s="352"/>
      <c r="D56" s="348" t="s">
        <v>175</v>
      </c>
      <c r="E56" s="260">
        <v>485091</v>
      </c>
      <c r="F56" s="260">
        <v>572611197</v>
      </c>
      <c r="G56" s="261">
        <v>1180</v>
      </c>
    </row>
    <row r="57" spans="3:7" ht="17.25" thickBot="1">
      <c r="C57" s="352"/>
      <c r="D57" s="348" t="s">
        <v>301</v>
      </c>
      <c r="E57" s="262">
        <v>4677648</v>
      </c>
      <c r="F57" s="262">
        <v>4352596098</v>
      </c>
      <c r="G57" s="261">
        <v>931</v>
      </c>
    </row>
    <row r="59" spans="3:7" ht="16.5">
      <c r="C59" s="353" t="s">
        <v>357</v>
      </c>
    </row>
  </sheetData>
  <mergeCells count="6">
    <mergeCell ref="A7:E7"/>
    <mergeCell ref="A1:B1"/>
    <mergeCell ref="A3:E3"/>
    <mergeCell ref="A4:G4"/>
    <mergeCell ref="A5:G5"/>
    <mergeCell ref="A6:G6"/>
  </mergeCells>
  <printOptions verticalCentered="1"/>
  <pageMargins left="0" right="0" top="0" bottom="0.19" header="0" footer="0.47244094488188998"/>
  <pageSetup paperSize="9" scale="83" orientation="portrait" r:id="rId1"/>
  <headerFooter alignWithMargins="0">
    <oddHeader xml:space="preserve">&amp;C&amp;"Times New Roman,Bold"&amp;12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K58"/>
  <sheetViews>
    <sheetView topLeftCell="A32" workbookViewId="0">
      <selection sqref="A1:XFD1048576"/>
    </sheetView>
  </sheetViews>
  <sheetFormatPr defaultRowHeight="12.75"/>
  <cols>
    <col min="1" max="1" width="9.140625" style="287"/>
    <col min="2" max="2" width="19.28515625" style="263" customWidth="1"/>
    <col min="3" max="3" width="13" style="272" customWidth="1"/>
    <col min="4" max="4" width="23.5703125" style="286" customWidth="1"/>
    <col min="5" max="5" width="11.42578125" style="272" customWidth="1"/>
    <col min="6" max="6" width="21.7109375" style="263" customWidth="1"/>
    <col min="7" max="7" width="8.85546875" style="263" customWidth="1"/>
    <col min="8" max="8" width="13.85546875" style="263" hidden="1" customWidth="1"/>
    <col min="9" max="16384" width="9.140625" style="263"/>
  </cols>
  <sheetData>
    <row r="1" spans="1:11" s="362" customFormat="1" ht="18">
      <c r="A1" s="363" t="s">
        <v>106</v>
      </c>
      <c r="D1" s="363"/>
      <c r="E1" s="363"/>
      <c r="F1" s="363"/>
      <c r="G1" s="363"/>
      <c r="H1" s="363"/>
      <c r="I1" s="363"/>
      <c r="J1" s="363"/>
      <c r="K1" s="363"/>
    </row>
    <row r="2" spans="1:11" s="365" customFormat="1" ht="18">
      <c r="A2" s="364" t="s">
        <v>270</v>
      </c>
      <c r="F2" s="366"/>
      <c r="G2" s="367"/>
      <c r="H2" s="367"/>
    </row>
    <row r="3" spans="1:11" s="365" customFormat="1" ht="14.25" customHeight="1">
      <c r="A3" s="364"/>
      <c r="F3" s="366"/>
      <c r="G3" s="367"/>
      <c r="H3" s="367"/>
    </row>
    <row r="4" spans="1:11" s="362" customFormat="1" ht="18" hidden="1" customHeight="1">
      <c r="A4" s="363"/>
      <c r="F4" s="368"/>
      <c r="G4" s="369"/>
      <c r="H4" s="369"/>
    </row>
    <row r="5" spans="1:11" s="362" customFormat="1" ht="33" customHeight="1">
      <c r="A5" s="525" t="s">
        <v>389</v>
      </c>
      <c r="B5" s="525"/>
      <c r="C5" s="525"/>
      <c r="D5" s="525"/>
      <c r="E5" s="525"/>
      <c r="F5" s="459"/>
    </row>
    <row r="6" spans="1:11" s="362" customFormat="1" ht="18.75" thickBot="1">
      <c r="A6" s="519" t="s">
        <v>382</v>
      </c>
      <c r="B6" s="520"/>
      <c r="C6" s="520"/>
      <c r="D6" s="520"/>
      <c r="E6" s="520"/>
      <c r="F6" s="520"/>
    </row>
    <row r="7" spans="1:11" ht="71.25" customHeight="1" thickBot="1">
      <c r="A7" s="341" t="s">
        <v>360</v>
      </c>
      <c r="B7" s="342" t="s">
        <v>272</v>
      </c>
      <c r="C7" s="343" t="s">
        <v>359</v>
      </c>
      <c r="D7" s="344" t="s">
        <v>107</v>
      </c>
      <c r="E7" s="343" t="s">
        <v>358</v>
      </c>
    </row>
    <row r="8" spans="1:11" ht="16.5">
      <c r="A8" s="370" t="s">
        <v>176</v>
      </c>
      <c r="B8" s="371" t="s">
        <v>109</v>
      </c>
      <c r="C8" s="264">
        <v>4605</v>
      </c>
      <c r="D8" s="265">
        <v>1737272</v>
      </c>
      <c r="E8" s="266">
        <v>377</v>
      </c>
      <c r="H8" s="267">
        <v>405576176</v>
      </c>
    </row>
    <row r="9" spans="1:11" ht="16.5">
      <c r="A9" s="370" t="s">
        <v>177</v>
      </c>
      <c r="B9" s="372" t="s">
        <v>111</v>
      </c>
      <c r="C9" s="268">
        <v>7091</v>
      </c>
      <c r="D9" s="269">
        <v>2604104</v>
      </c>
      <c r="E9" s="270">
        <v>367</v>
      </c>
      <c r="H9" s="271">
        <v>1734396511</v>
      </c>
    </row>
    <row r="10" spans="1:11" ht="16.5">
      <c r="A10" s="370" t="s">
        <v>178</v>
      </c>
      <c r="B10" s="372" t="s">
        <v>302</v>
      </c>
      <c r="C10" s="268">
        <v>8249</v>
      </c>
      <c r="D10" s="269">
        <v>3004733</v>
      </c>
      <c r="E10" s="270">
        <v>364</v>
      </c>
      <c r="H10" s="271">
        <v>2365447056</v>
      </c>
    </row>
    <row r="11" spans="1:11" ht="16.5">
      <c r="A11" s="370" t="s">
        <v>179</v>
      </c>
      <c r="B11" s="372" t="s">
        <v>303</v>
      </c>
      <c r="C11" s="268">
        <v>13815</v>
      </c>
      <c r="D11" s="269">
        <v>5266754</v>
      </c>
      <c r="E11" s="270">
        <v>381</v>
      </c>
      <c r="H11" s="271">
        <v>560863740</v>
      </c>
    </row>
    <row r="12" spans="1:11" ht="16.5">
      <c r="A12" s="370" t="s">
        <v>180</v>
      </c>
      <c r="B12" s="372" t="s">
        <v>115</v>
      </c>
      <c r="C12" s="268">
        <v>9077</v>
      </c>
      <c r="D12" s="269">
        <v>3392635</v>
      </c>
      <c r="E12" s="270">
        <v>374</v>
      </c>
      <c r="H12" s="271">
        <v>4167949774</v>
      </c>
    </row>
    <row r="13" spans="1:11" ht="16.5">
      <c r="A13" s="370" t="s">
        <v>181</v>
      </c>
      <c r="B13" s="372" t="s">
        <v>304</v>
      </c>
      <c r="C13" s="268">
        <v>5287</v>
      </c>
      <c r="D13" s="269">
        <v>1989566</v>
      </c>
      <c r="E13" s="270">
        <v>376</v>
      </c>
      <c r="H13" s="271">
        <v>710600419</v>
      </c>
    </row>
    <row r="14" spans="1:11" ht="16.5">
      <c r="A14" s="370" t="s">
        <v>182</v>
      </c>
      <c r="B14" s="372" t="s">
        <v>305</v>
      </c>
      <c r="C14" s="268">
        <v>22754</v>
      </c>
      <c r="D14" s="269">
        <v>8802724</v>
      </c>
      <c r="E14" s="270">
        <v>387</v>
      </c>
      <c r="H14" s="271">
        <v>1342598580</v>
      </c>
    </row>
    <row r="15" spans="1:11" ht="16.5">
      <c r="A15" s="370" t="s">
        <v>183</v>
      </c>
      <c r="B15" s="372" t="s">
        <v>306</v>
      </c>
      <c r="C15" s="268">
        <v>2330</v>
      </c>
      <c r="D15" s="269">
        <v>876112</v>
      </c>
      <c r="E15" s="270">
        <v>376</v>
      </c>
      <c r="H15" s="271">
        <v>54320235</v>
      </c>
    </row>
    <row r="16" spans="1:11" ht="16.5">
      <c r="A16" s="370" t="s">
        <v>184</v>
      </c>
      <c r="B16" s="372" t="s">
        <v>307</v>
      </c>
      <c r="C16" s="268">
        <v>10376</v>
      </c>
      <c r="D16" s="269">
        <v>4102670</v>
      </c>
      <c r="E16" s="270">
        <v>395</v>
      </c>
      <c r="H16" s="271">
        <v>993499263</v>
      </c>
    </row>
    <row r="17" spans="1:8" ht="16.5">
      <c r="A17" s="370">
        <v>10</v>
      </c>
      <c r="B17" s="372" t="s">
        <v>308</v>
      </c>
      <c r="C17" s="268">
        <v>17951</v>
      </c>
      <c r="D17" s="269">
        <v>6948488</v>
      </c>
      <c r="E17" s="270">
        <v>387</v>
      </c>
      <c r="H17" s="271">
        <v>2275214691</v>
      </c>
    </row>
    <row r="18" spans="1:8" ht="16.5">
      <c r="A18" s="370">
        <v>11</v>
      </c>
      <c r="B18" s="372" t="s">
        <v>309</v>
      </c>
      <c r="C18" s="268">
        <v>2171</v>
      </c>
      <c r="D18" s="269">
        <v>794252</v>
      </c>
      <c r="E18" s="270">
        <v>366</v>
      </c>
      <c r="H18" s="271">
        <v>252596850</v>
      </c>
    </row>
    <row r="19" spans="1:8" ht="16.5">
      <c r="A19" s="370">
        <v>12</v>
      </c>
      <c r="B19" s="372" t="s">
        <v>123</v>
      </c>
      <c r="C19" s="268">
        <v>12017</v>
      </c>
      <c r="D19" s="269">
        <v>4694543</v>
      </c>
      <c r="E19" s="270">
        <v>391</v>
      </c>
      <c r="H19" s="271">
        <v>1057187216</v>
      </c>
    </row>
    <row r="20" spans="1:8" ht="16.5">
      <c r="A20" s="370">
        <v>13</v>
      </c>
      <c r="B20" s="372" t="s">
        <v>310</v>
      </c>
      <c r="C20" s="268">
        <v>6224</v>
      </c>
      <c r="D20" s="269">
        <v>2285799</v>
      </c>
      <c r="E20" s="270">
        <v>367</v>
      </c>
      <c r="H20" s="271">
        <v>492998859</v>
      </c>
    </row>
    <row r="21" spans="1:8" ht="16.5">
      <c r="A21" s="370">
        <v>14</v>
      </c>
      <c r="B21" s="372" t="s">
        <v>126</v>
      </c>
      <c r="C21" s="268">
        <v>2706</v>
      </c>
      <c r="D21" s="269">
        <v>977997</v>
      </c>
      <c r="E21" s="270">
        <v>361</v>
      </c>
      <c r="H21" s="271">
        <v>145992424</v>
      </c>
    </row>
    <row r="22" spans="1:8" ht="16.5">
      <c r="A22" s="370">
        <v>15</v>
      </c>
      <c r="B22" s="372" t="s">
        <v>311</v>
      </c>
      <c r="C22" s="268">
        <v>9676</v>
      </c>
      <c r="D22" s="269">
        <v>3585378</v>
      </c>
      <c r="E22" s="270">
        <v>371</v>
      </c>
      <c r="H22" s="271">
        <v>4364483461</v>
      </c>
    </row>
    <row r="23" spans="1:8" ht="16.5">
      <c r="A23" s="370">
        <v>16</v>
      </c>
      <c r="B23" s="372" t="s">
        <v>129</v>
      </c>
      <c r="C23" s="268">
        <v>25668</v>
      </c>
      <c r="D23" s="269">
        <v>10074537</v>
      </c>
      <c r="E23" s="270">
        <v>392</v>
      </c>
      <c r="H23" s="271">
        <v>3250643688</v>
      </c>
    </row>
    <row r="24" spans="1:8" ht="16.5">
      <c r="A24" s="370">
        <v>17</v>
      </c>
      <c r="B24" s="372" t="s">
        <v>312</v>
      </c>
      <c r="C24" s="268">
        <v>14508</v>
      </c>
      <c r="D24" s="269">
        <v>5475665</v>
      </c>
      <c r="E24" s="270">
        <v>377</v>
      </c>
      <c r="H24" s="271">
        <v>402605687</v>
      </c>
    </row>
    <row r="25" spans="1:8" ht="16.5">
      <c r="A25" s="370">
        <v>18</v>
      </c>
      <c r="B25" s="372" t="s">
        <v>132</v>
      </c>
      <c r="C25" s="268">
        <v>4254</v>
      </c>
      <c r="D25" s="269">
        <v>1490819</v>
      </c>
      <c r="E25" s="270">
        <v>350</v>
      </c>
      <c r="G25" s="272"/>
      <c r="H25" s="271">
        <v>163062897</v>
      </c>
    </row>
    <row r="26" spans="1:8" ht="16.5">
      <c r="A26" s="370">
        <v>19</v>
      </c>
      <c r="B26" s="372" t="s">
        <v>134</v>
      </c>
      <c r="C26" s="268">
        <v>4272</v>
      </c>
      <c r="D26" s="269">
        <v>1483731</v>
      </c>
      <c r="E26" s="270">
        <v>347</v>
      </c>
      <c r="H26" s="271">
        <v>433445763</v>
      </c>
    </row>
    <row r="27" spans="1:8" ht="16.5">
      <c r="A27" s="370">
        <v>20</v>
      </c>
      <c r="B27" s="372" t="s">
        <v>136</v>
      </c>
      <c r="C27" s="268">
        <v>3169</v>
      </c>
      <c r="D27" s="269">
        <v>1170755</v>
      </c>
      <c r="E27" s="270">
        <v>369</v>
      </c>
      <c r="H27" s="271">
        <v>334402974</v>
      </c>
    </row>
    <row r="28" spans="1:8" ht="16.5">
      <c r="A28" s="370">
        <v>21</v>
      </c>
      <c r="B28" s="372" t="s">
        <v>313</v>
      </c>
      <c r="C28" s="268">
        <v>11373</v>
      </c>
      <c r="D28" s="269">
        <v>4545673</v>
      </c>
      <c r="E28" s="270">
        <v>400</v>
      </c>
      <c r="H28" s="271">
        <v>1730329292</v>
      </c>
    </row>
    <row r="29" spans="1:8" ht="16.5">
      <c r="A29" s="370">
        <v>22</v>
      </c>
      <c r="B29" s="372" t="s">
        <v>269</v>
      </c>
      <c r="C29" s="268">
        <v>23586</v>
      </c>
      <c r="D29" s="269">
        <v>8922837</v>
      </c>
      <c r="E29" s="270">
        <v>378</v>
      </c>
      <c r="H29" s="271">
        <v>1517799941</v>
      </c>
    </row>
    <row r="30" spans="1:8" ht="16.5">
      <c r="A30" s="370">
        <v>23</v>
      </c>
      <c r="B30" s="372" t="s">
        <v>140</v>
      </c>
      <c r="C30" s="268">
        <v>10814</v>
      </c>
      <c r="D30" s="269">
        <v>4268610</v>
      </c>
      <c r="E30" s="270">
        <v>395</v>
      </c>
      <c r="H30" s="271">
        <v>813710786</v>
      </c>
    </row>
    <row r="31" spans="1:8" ht="16.5">
      <c r="A31" s="370">
        <v>24</v>
      </c>
      <c r="B31" s="372" t="s">
        <v>314</v>
      </c>
      <c r="C31" s="268">
        <v>5851</v>
      </c>
      <c r="D31" s="269">
        <v>2161048</v>
      </c>
      <c r="E31" s="270">
        <v>369</v>
      </c>
      <c r="H31" s="271">
        <v>4206148719</v>
      </c>
    </row>
    <row r="32" spans="1:8" ht="16.5">
      <c r="A32" s="370">
        <v>25</v>
      </c>
      <c r="B32" s="372" t="s">
        <v>315</v>
      </c>
      <c r="C32" s="268">
        <v>7080</v>
      </c>
      <c r="D32" s="269">
        <v>2647770</v>
      </c>
      <c r="E32" s="270">
        <v>374</v>
      </c>
      <c r="H32" s="271">
        <v>325899286</v>
      </c>
    </row>
    <row r="33" spans="1:8" ht="16.5">
      <c r="A33" s="370">
        <v>26</v>
      </c>
      <c r="B33" s="372" t="s">
        <v>316</v>
      </c>
      <c r="C33" s="268">
        <v>13152</v>
      </c>
      <c r="D33" s="269">
        <v>5133477</v>
      </c>
      <c r="E33" s="270">
        <v>390</v>
      </c>
      <c r="H33" s="271">
        <v>3581015821</v>
      </c>
    </row>
    <row r="34" spans="1:8" ht="16.5">
      <c r="A34" s="370">
        <v>27</v>
      </c>
      <c r="B34" s="372" t="s">
        <v>317</v>
      </c>
      <c r="C34" s="268">
        <v>13903</v>
      </c>
      <c r="D34" s="269">
        <v>5221499</v>
      </c>
      <c r="E34" s="270">
        <v>376</v>
      </c>
      <c r="H34" s="271">
        <v>540027949</v>
      </c>
    </row>
    <row r="35" spans="1:8" ht="16.5">
      <c r="A35" s="370">
        <v>28</v>
      </c>
      <c r="B35" s="372" t="s">
        <v>146</v>
      </c>
      <c r="C35" s="268">
        <v>20844</v>
      </c>
      <c r="D35" s="269">
        <v>8025060</v>
      </c>
      <c r="E35" s="270">
        <v>385</v>
      </c>
      <c r="H35" s="271">
        <v>2115810405</v>
      </c>
    </row>
    <row r="36" spans="1:8" ht="16.5">
      <c r="A36" s="370">
        <v>29</v>
      </c>
      <c r="B36" s="372" t="s">
        <v>148</v>
      </c>
      <c r="C36" s="268">
        <v>8660</v>
      </c>
      <c r="D36" s="269">
        <v>3296484</v>
      </c>
      <c r="E36" s="270">
        <v>381</v>
      </c>
      <c r="H36" s="271">
        <v>739753179</v>
      </c>
    </row>
    <row r="37" spans="1:8" ht="16.5">
      <c r="A37" s="370">
        <v>30</v>
      </c>
      <c r="B37" s="372" t="s">
        <v>150</v>
      </c>
      <c r="C37" s="268">
        <v>7370</v>
      </c>
      <c r="D37" s="269">
        <v>2791809</v>
      </c>
      <c r="E37" s="270">
        <v>379</v>
      </c>
      <c r="H37" s="271">
        <v>6117805128</v>
      </c>
    </row>
    <row r="38" spans="1:8" ht="16.5">
      <c r="A38" s="370">
        <v>31</v>
      </c>
      <c r="B38" s="372" t="s">
        <v>318</v>
      </c>
      <c r="C38" s="268">
        <v>7594</v>
      </c>
      <c r="D38" s="269">
        <v>2915562</v>
      </c>
      <c r="E38" s="270">
        <v>384</v>
      </c>
      <c r="H38" s="271">
        <v>3366730856</v>
      </c>
    </row>
    <row r="39" spans="1:8" ht="16.5">
      <c r="A39" s="370">
        <v>32</v>
      </c>
      <c r="B39" s="372" t="s">
        <v>153</v>
      </c>
      <c r="C39" s="268">
        <v>3299</v>
      </c>
      <c r="D39" s="269">
        <v>1213952</v>
      </c>
      <c r="E39" s="270">
        <v>368</v>
      </c>
      <c r="H39" s="271">
        <v>273046242</v>
      </c>
    </row>
    <row r="40" spans="1:8" ht="16.5">
      <c r="A40" s="370">
        <v>33</v>
      </c>
      <c r="B40" s="372" t="s">
        <v>155</v>
      </c>
      <c r="C40" s="268">
        <v>17735</v>
      </c>
      <c r="D40" s="269">
        <v>6762719</v>
      </c>
      <c r="E40" s="270">
        <v>381</v>
      </c>
      <c r="H40" s="271">
        <v>1921357030</v>
      </c>
    </row>
    <row r="41" spans="1:8" ht="16.5">
      <c r="A41" s="370">
        <v>34</v>
      </c>
      <c r="B41" s="372" t="s">
        <v>157</v>
      </c>
      <c r="C41" s="268">
        <v>22399</v>
      </c>
      <c r="D41" s="269">
        <v>8902833</v>
      </c>
      <c r="E41" s="270">
        <v>397</v>
      </c>
      <c r="H41" s="271">
        <v>1839816941</v>
      </c>
    </row>
    <row r="42" spans="1:8" ht="16.5">
      <c r="A42" s="370">
        <v>35</v>
      </c>
      <c r="B42" s="372" t="s">
        <v>319</v>
      </c>
      <c r="C42" s="268">
        <v>6736</v>
      </c>
      <c r="D42" s="269">
        <v>2585152</v>
      </c>
      <c r="E42" s="270">
        <v>384</v>
      </c>
      <c r="H42" s="271">
        <v>953122801</v>
      </c>
    </row>
    <row r="43" spans="1:8" ht="16.5">
      <c r="A43" s="370">
        <v>36</v>
      </c>
      <c r="B43" s="372" t="s">
        <v>160</v>
      </c>
      <c r="C43" s="268">
        <v>4319</v>
      </c>
      <c r="D43" s="269">
        <v>1641569</v>
      </c>
      <c r="E43" s="270">
        <v>380</v>
      </c>
      <c r="H43" s="271">
        <v>172723567</v>
      </c>
    </row>
    <row r="44" spans="1:8" ht="16.5">
      <c r="A44" s="370">
        <v>37</v>
      </c>
      <c r="B44" s="372" t="s">
        <v>162</v>
      </c>
      <c r="C44" s="268">
        <v>17418</v>
      </c>
      <c r="D44" s="269">
        <v>6615857</v>
      </c>
      <c r="E44" s="270">
        <v>380</v>
      </c>
      <c r="H44" s="271">
        <v>1714550889</v>
      </c>
    </row>
    <row r="45" spans="1:8" ht="16.5">
      <c r="A45" s="370">
        <v>38</v>
      </c>
      <c r="B45" s="372" t="s">
        <v>320</v>
      </c>
      <c r="C45" s="268">
        <v>9087</v>
      </c>
      <c r="D45" s="269">
        <v>3272283</v>
      </c>
      <c r="E45" s="270">
        <v>360</v>
      </c>
      <c r="H45" s="271">
        <v>6739159003</v>
      </c>
    </row>
    <row r="46" spans="1:8" ht="16.5">
      <c r="A46" s="370">
        <v>39</v>
      </c>
      <c r="B46" s="372" t="s">
        <v>165</v>
      </c>
      <c r="C46" s="268">
        <v>11503</v>
      </c>
      <c r="D46" s="269">
        <v>4349167</v>
      </c>
      <c r="E46" s="270">
        <v>378</v>
      </c>
      <c r="H46" s="271">
        <v>1187466395</v>
      </c>
    </row>
    <row r="47" spans="1:8" ht="16.5">
      <c r="A47" s="370">
        <v>40</v>
      </c>
      <c r="B47" s="372" t="s">
        <v>321</v>
      </c>
      <c r="C47" s="268">
        <v>9808</v>
      </c>
      <c r="D47" s="269">
        <v>3847335</v>
      </c>
      <c r="E47" s="270">
        <v>392</v>
      </c>
      <c r="H47" s="271">
        <v>601304494</v>
      </c>
    </row>
    <row r="48" spans="1:8" ht="16.5">
      <c r="A48" s="370">
        <v>41</v>
      </c>
      <c r="B48" s="372" t="s">
        <v>322</v>
      </c>
      <c r="C48" s="268">
        <v>113</v>
      </c>
      <c r="D48" s="269">
        <v>35139</v>
      </c>
      <c r="E48" s="270">
        <v>311</v>
      </c>
      <c r="H48" s="271">
        <v>10301160</v>
      </c>
    </row>
    <row r="49" spans="1:8" ht="16.5">
      <c r="A49" s="370">
        <v>42</v>
      </c>
      <c r="B49" s="372" t="s">
        <v>296</v>
      </c>
      <c r="C49" s="268">
        <v>202</v>
      </c>
      <c r="D49" s="269">
        <v>62505</v>
      </c>
      <c r="E49" s="270">
        <v>309</v>
      </c>
      <c r="H49" s="271">
        <v>10564779</v>
      </c>
    </row>
    <row r="50" spans="1:8" ht="16.5">
      <c r="A50" s="370">
        <v>43</v>
      </c>
      <c r="B50" s="372" t="s">
        <v>297</v>
      </c>
      <c r="C50" s="268">
        <v>209</v>
      </c>
      <c r="D50" s="269">
        <v>67261</v>
      </c>
      <c r="E50" s="270">
        <v>322</v>
      </c>
      <c r="H50" s="271">
        <v>6837801</v>
      </c>
    </row>
    <row r="51" spans="1:8" ht="16.5">
      <c r="A51" s="370">
        <v>44</v>
      </c>
      <c r="B51" s="372" t="s">
        <v>298</v>
      </c>
      <c r="C51" s="268">
        <v>132</v>
      </c>
      <c r="D51" s="269">
        <v>43053</v>
      </c>
      <c r="E51" s="270">
        <v>326</v>
      </c>
      <c r="H51" s="271">
        <v>4535625</v>
      </c>
    </row>
    <row r="52" spans="1:8" ht="16.5">
      <c r="A52" s="370">
        <v>45</v>
      </c>
      <c r="B52" s="372" t="s">
        <v>299</v>
      </c>
      <c r="C52" s="268">
        <v>164</v>
      </c>
      <c r="D52" s="269">
        <v>52541</v>
      </c>
      <c r="E52" s="270">
        <v>320</v>
      </c>
      <c r="H52" s="271">
        <v>3334710</v>
      </c>
    </row>
    <row r="53" spans="1:8" ht="16.5">
      <c r="A53" s="370">
        <v>46</v>
      </c>
      <c r="B53" s="372" t="s">
        <v>300</v>
      </c>
      <c r="C53" s="268">
        <v>156</v>
      </c>
      <c r="D53" s="269">
        <v>49862</v>
      </c>
      <c r="E53" s="270">
        <v>320</v>
      </c>
      <c r="H53" s="271">
        <v>5363256</v>
      </c>
    </row>
    <row r="54" spans="1:8" ht="17.25" thickBot="1">
      <c r="A54" s="373">
        <v>47</v>
      </c>
      <c r="B54" s="374" t="s">
        <v>174</v>
      </c>
      <c r="C54" s="273">
        <v>3444</v>
      </c>
      <c r="D54" s="274">
        <v>1143461</v>
      </c>
      <c r="E54" s="275">
        <v>332</v>
      </c>
      <c r="H54" s="276">
        <v>114450441</v>
      </c>
    </row>
    <row r="55" spans="1:8" ht="17.25" thickBot="1">
      <c r="A55" s="521" t="s">
        <v>175</v>
      </c>
      <c r="B55" s="522"/>
      <c r="C55" s="277">
        <v>976</v>
      </c>
      <c r="D55" s="278">
        <v>310361</v>
      </c>
      <c r="E55" s="279">
        <v>317.99282786885249</v>
      </c>
      <c r="H55" s="280">
        <v>40937331</v>
      </c>
    </row>
    <row r="56" spans="1:8" ht="17.25" thickBot="1">
      <c r="A56" s="523" t="s">
        <v>323</v>
      </c>
      <c r="B56" s="524"/>
      <c r="C56" s="281">
        <v>423151</v>
      </c>
      <c r="D56" s="282">
        <v>161333052</v>
      </c>
      <c r="E56" s="283">
        <v>381.26591216846941</v>
      </c>
      <c r="H56" s="284">
        <v>66120852760</v>
      </c>
    </row>
    <row r="57" spans="1:8">
      <c r="A57" s="285"/>
    </row>
    <row r="58" spans="1:8">
      <c r="A58" s="518" t="s">
        <v>357</v>
      </c>
      <c r="B58" s="518"/>
      <c r="C58" s="518"/>
      <c r="D58" s="518"/>
      <c r="E58" s="518"/>
    </row>
  </sheetData>
  <mergeCells count="5">
    <mergeCell ref="A58:E58"/>
    <mergeCell ref="A6:F6"/>
    <mergeCell ref="A55:B55"/>
    <mergeCell ref="A56:B56"/>
    <mergeCell ref="A5:E5"/>
  </mergeCells>
  <printOptions horizontalCentered="1" verticalCentered="1"/>
  <pageMargins left="0.66" right="0.23" top="0.27" bottom="0.21" header="0.25" footer="0.21"/>
  <pageSetup paperSize="9" scale="82" orientation="portrait" r:id="rId1"/>
  <headerFooter alignWithMargins="0">
    <oddHeader xml:space="preserve">&amp;C&amp;"Times New Roman,Regular"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5" workbookViewId="0">
      <selection activeCell="B33" sqref="B33:K33"/>
    </sheetView>
  </sheetViews>
  <sheetFormatPr defaultRowHeight="9.75"/>
  <cols>
    <col min="1" max="1" width="13.5703125" style="206" customWidth="1"/>
    <col min="2" max="2" width="11.42578125" style="206" customWidth="1"/>
    <col min="3" max="3" width="13.140625" style="206" bestFit="1" customWidth="1"/>
    <col min="4" max="5" width="13" style="206" customWidth="1"/>
    <col min="6" max="6" width="11.5703125" style="206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0.140625" style="206" customWidth="1"/>
    <col min="12" max="16384" width="9.140625" style="206"/>
  </cols>
  <sheetData>
    <row r="1" spans="1:12" s="375" customFormat="1" ht="18">
      <c r="A1" s="382" t="s">
        <v>106</v>
      </c>
      <c r="I1" s="382"/>
      <c r="J1" s="382"/>
      <c r="K1" s="382"/>
    </row>
    <row r="2" spans="1:12" s="375" customFormat="1" ht="12.75" hidden="1" customHeight="1">
      <c r="A2" s="382"/>
    </row>
    <row r="3" spans="1:12" s="375" customFormat="1" ht="18">
      <c r="A3" s="382" t="s">
        <v>271</v>
      </c>
      <c r="F3" s="383"/>
      <c r="G3" s="384"/>
      <c r="H3" s="384"/>
    </row>
    <row r="4" spans="1:12" s="375" customFormat="1" ht="31.5" customHeight="1">
      <c r="A4" s="382"/>
      <c r="F4" s="383"/>
      <c r="G4" s="384"/>
      <c r="H4" s="384"/>
    </row>
    <row r="5" spans="1:12" s="375" customFormat="1" ht="26.25" customHeight="1">
      <c r="A5" s="530" t="s">
        <v>327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75" customFormat="1" ht="28.5" customHeight="1">
      <c r="A6" s="531" t="s">
        <v>265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</row>
    <row r="7" spans="1:12" s="375" customFormat="1" ht="18">
      <c r="A7" s="533" t="s">
        <v>383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s="376" customFormat="1" ht="15.75">
      <c r="F8" s="377"/>
      <c r="G8" s="377"/>
    </row>
    <row r="9" spans="1:12" ht="10.5" thickBot="1"/>
    <row r="10" spans="1:12" s="209" customFormat="1" ht="26.25" customHeight="1">
      <c r="A10" s="526" t="s">
        <v>98</v>
      </c>
      <c r="B10" s="526" t="s">
        <v>324</v>
      </c>
      <c r="C10" s="526" t="s">
        <v>252</v>
      </c>
      <c r="D10" s="526" t="s">
        <v>361</v>
      </c>
      <c r="E10" s="526" t="s">
        <v>362</v>
      </c>
      <c r="F10" s="526" t="s">
        <v>363</v>
      </c>
      <c r="G10" s="526" t="s">
        <v>99</v>
      </c>
      <c r="H10" s="526"/>
      <c r="I10" s="526"/>
      <c r="J10" s="526" t="s">
        <v>260</v>
      </c>
      <c r="K10" s="526" t="s">
        <v>100</v>
      </c>
    </row>
    <row r="11" spans="1:12" s="210" customFormat="1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</row>
    <row r="12" spans="1:12" ht="17.25" customHeight="1" thickBot="1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2" ht="35.1" customHeight="1">
      <c r="A13" s="378" t="s">
        <v>233</v>
      </c>
      <c r="B13" s="218">
        <v>53616</v>
      </c>
      <c r="C13" s="218">
        <v>3327</v>
      </c>
      <c r="D13" s="218">
        <v>15</v>
      </c>
      <c r="E13" s="218">
        <v>97</v>
      </c>
      <c r="F13" s="218">
        <v>41713</v>
      </c>
      <c r="G13" s="218">
        <v>10740</v>
      </c>
      <c r="H13" s="218">
        <v>17284</v>
      </c>
      <c r="I13" s="218">
        <v>13689</v>
      </c>
      <c r="J13" s="218">
        <v>8459</v>
      </c>
      <c r="K13" s="218">
        <v>5</v>
      </c>
      <c r="L13" s="211"/>
    </row>
    <row r="14" spans="1:12" ht="35.1" customHeight="1">
      <c r="A14" s="379" t="s">
        <v>234</v>
      </c>
      <c r="B14" s="219">
        <v>60520</v>
      </c>
      <c r="C14" s="219">
        <v>16199</v>
      </c>
      <c r="D14" s="219">
        <v>29</v>
      </c>
      <c r="E14" s="219">
        <v>193</v>
      </c>
      <c r="F14" s="219">
        <v>17125</v>
      </c>
      <c r="G14" s="219">
        <v>1188</v>
      </c>
      <c r="H14" s="219">
        <v>5660</v>
      </c>
      <c r="I14" s="219">
        <v>10277</v>
      </c>
      <c r="J14" s="219">
        <v>26966</v>
      </c>
      <c r="K14" s="219">
        <v>8</v>
      </c>
      <c r="L14" s="211"/>
    </row>
    <row r="15" spans="1:12" ht="35.1" customHeight="1">
      <c r="A15" s="379" t="s">
        <v>235</v>
      </c>
      <c r="B15" s="219">
        <v>176456</v>
      </c>
      <c r="C15" s="219">
        <v>83789</v>
      </c>
      <c r="D15" s="219">
        <v>39</v>
      </c>
      <c r="E15" s="219">
        <v>1139</v>
      </c>
      <c r="F15" s="219">
        <v>23684</v>
      </c>
      <c r="G15" s="219">
        <v>1163</v>
      </c>
      <c r="H15" s="219">
        <v>6787</v>
      </c>
      <c r="I15" s="219">
        <v>15734</v>
      </c>
      <c r="J15" s="219">
        <v>67367</v>
      </c>
      <c r="K15" s="219">
        <v>438</v>
      </c>
      <c r="L15" s="211"/>
    </row>
    <row r="16" spans="1:12" ht="35.1" customHeight="1">
      <c r="A16" s="379" t="s">
        <v>236</v>
      </c>
      <c r="B16" s="219">
        <v>298046</v>
      </c>
      <c r="C16" s="219">
        <v>130633</v>
      </c>
      <c r="D16" s="219">
        <v>97</v>
      </c>
      <c r="E16" s="219">
        <v>9657</v>
      </c>
      <c r="F16" s="219">
        <v>47108</v>
      </c>
      <c r="G16" s="219">
        <v>1470</v>
      </c>
      <c r="H16" s="219">
        <v>13194</v>
      </c>
      <c r="I16" s="219">
        <v>32444</v>
      </c>
      <c r="J16" s="219">
        <v>110541</v>
      </c>
      <c r="K16" s="219">
        <v>10</v>
      </c>
      <c r="L16" s="211"/>
    </row>
    <row r="17" spans="1:12" ht="35.1" customHeight="1">
      <c r="A17" s="379" t="s">
        <v>237</v>
      </c>
      <c r="B17" s="219">
        <v>379946</v>
      </c>
      <c r="C17" s="219">
        <v>168175</v>
      </c>
      <c r="D17" s="219">
        <v>113</v>
      </c>
      <c r="E17" s="219">
        <v>17640</v>
      </c>
      <c r="F17" s="219">
        <v>95413</v>
      </c>
      <c r="G17" s="219">
        <v>4649</v>
      </c>
      <c r="H17" s="219">
        <v>46673</v>
      </c>
      <c r="I17" s="219">
        <v>44091</v>
      </c>
      <c r="J17" s="219">
        <v>98601</v>
      </c>
      <c r="K17" s="219">
        <v>4</v>
      </c>
      <c r="L17" s="211"/>
    </row>
    <row r="18" spans="1:12" ht="35.1" customHeight="1">
      <c r="A18" s="379" t="s">
        <v>238</v>
      </c>
      <c r="B18" s="219">
        <v>420366</v>
      </c>
      <c r="C18" s="219">
        <v>206391</v>
      </c>
      <c r="D18" s="219">
        <v>89</v>
      </c>
      <c r="E18" s="219">
        <v>14625</v>
      </c>
      <c r="F18" s="219">
        <v>121004</v>
      </c>
      <c r="G18" s="219">
        <v>9383</v>
      </c>
      <c r="H18" s="219">
        <v>56439</v>
      </c>
      <c r="I18" s="219">
        <v>55182</v>
      </c>
      <c r="J18" s="219">
        <v>78256</v>
      </c>
      <c r="K18" s="219">
        <v>1</v>
      </c>
      <c r="L18" s="211"/>
    </row>
    <row r="19" spans="1:12" ht="35.1" customHeight="1">
      <c r="A19" s="379" t="s">
        <v>239</v>
      </c>
      <c r="B19" s="219">
        <v>395804</v>
      </c>
      <c r="C19" s="219">
        <v>227265</v>
      </c>
      <c r="D19" s="219">
        <v>239</v>
      </c>
      <c r="E19" s="219">
        <v>10521</v>
      </c>
      <c r="F19" s="219">
        <v>107167</v>
      </c>
      <c r="G19" s="219">
        <v>7674</v>
      </c>
      <c r="H19" s="219">
        <v>47841</v>
      </c>
      <c r="I19" s="219">
        <v>51652</v>
      </c>
      <c r="J19" s="219">
        <v>50612</v>
      </c>
      <c r="K19" s="219">
        <v>0</v>
      </c>
      <c r="L19" s="211"/>
    </row>
    <row r="20" spans="1:12" ht="35.1" customHeight="1">
      <c r="A20" s="379" t="s">
        <v>240</v>
      </c>
      <c r="B20" s="219">
        <v>658997</v>
      </c>
      <c r="C20" s="219">
        <v>499909</v>
      </c>
      <c r="D20" s="219">
        <v>3324</v>
      </c>
      <c r="E20" s="219">
        <v>10596</v>
      </c>
      <c r="F20" s="219">
        <v>104514</v>
      </c>
      <c r="G20" s="219">
        <v>6152</v>
      </c>
      <c r="H20" s="219">
        <v>46245</v>
      </c>
      <c r="I20" s="219">
        <v>52117</v>
      </c>
      <c r="J20" s="219">
        <v>40653</v>
      </c>
      <c r="K20" s="219">
        <v>1</v>
      </c>
      <c r="L20" s="211"/>
    </row>
    <row r="21" spans="1:12" ht="35.1" customHeight="1">
      <c r="A21" s="379" t="s">
        <v>241</v>
      </c>
      <c r="B21" s="219">
        <v>212320</v>
      </c>
      <c r="C21" s="219">
        <v>183210</v>
      </c>
      <c r="D21" s="219">
        <v>2427</v>
      </c>
      <c r="E21" s="219">
        <v>2059</v>
      </c>
      <c r="F21" s="219">
        <v>17804</v>
      </c>
      <c r="G21" s="219">
        <v>1013</v>
      </c>
      <c r="H21" s="219">
        <v>7679</v>
      </c>
      <c r="I21" s="219">
        <v>9112</v>
      </c>
      <c r="J21" s="219">
        <v>6820</v>
      </c>
      <c r="K21" s="219">
        <v>0</v>
      </c>
      <c r="L21" s="211"/>
    </row>
    <row r="22" spans="1:12" ht="35.1" customHeight="1">
      <c r="A22" s="379" t="s">
        <v>242</v>
      </c>
      <c r="B22" s="219">
        <v>245389</v>
      </c>
      <c r="C22" s="219">
        <v>218786</v>
      </c>
      <c r="D22" s="219">
        <v>3187</v>
      </c>
      <c r="E22" s="219">
        <v>1885</v>
      </c>
      <c r="F22" s="219">
        <v>15402</v>
      </c>
      <c r="G22" s="219">
        <v>854</v>
      </c>
      <c r="H22" s="219">
        <v>6584</v>
      </c>
      <c r="I22" s="219">
        <v>7964</v>
      </c>
      <c r="J22" s="219">
        <v>6129</v>
      </c>
      <c r="K22" s="219">
        <v>0</v>
      </c>
      <c r="L22" s="211"/>
    </row>
    <row r="23" spans="1:12" ht="35.1" customHeight="1">
      <c r="A23" s="379" t="s">
        <v>243</v>
      </c>
      <c r="B23" s="219">
        <v>165581</v>
      </c>
      <c r="C23" s="219">
        <v>150968</v>
      </c>
      <c r="D23" s="219">
        <v>2120</v>
      </c>
      <c r="E23" s="219">
        <v>990</v>
      </c>
      <c r="F23" s="219">
        <v>8061</v>
      </c>
      <c r="G23" s="219">
        <v>430</v>
      </c>
      <c r="H23" s="219">
        <v>3400</v>
      </c>
      <c r="I23" s="219">
        <v>4231</v>
      </c>
      <c r="J23" s="219">
        <v>3442</v>
      </c>
      <c r="K23" s="219">
        <v>0</v>
      </c>
      <c r="L23" s="211"/>
    </row>
    <row r="24" spans="1:12" ht="35.1" customHeight="1">
      <c r="A24" s="379" t="s">
        <v>244</v>
      </c>
      <c r="B24" s="219">
        <v>437333</v>
      </c>
      <c r="C24" s="219">
        <v>409020</v>
      </c>
      <c r="D24" s="219">
        <v>4960</v>
      </c>
      <c r="E24" s="219">
        <v>2174</v>
      </c>
      <c r="F24" s="219">
        <v>14821</v>
      </c>
      <c r="G24" s="219">
        <v>821</v>
      </c>
      <c r="H24" s="219">
        <v>6290</v>
      </c>
      <c r="I24" s="219">
        <v>7710</v>
      </c>
      <c r="J24" s="219">
        <v>6358</v>
      </c>
      <c r="K24" s="219">
        <v>0</v>
      </c>
      <c r="L24" s="211"/>
    </row>
    <row r="25" spans="1:12" ht="35.1" customHeight="1">
      <c r="A25" s="379" t="s">
        <v>245</v>
      </c>
      <c r="B25" s="219">
        <v>124566</v>
      </c>
      <c r="C25" s="219">
        <v>118660</v>
      </c>
      <c r="D25" s="219">
        <v>1153</v>
      </c>
      <c r="E25" s="219">
        <v>462</v>
      </c>
      <c r="F25" s="219">
        <v>2923</v>
      </c>
      <c r="G25" s="219">
        <v>178</v>
      </c>
      <c r="H25" s="219">
        <v>1239</v>
      </c>
      <c r="I25" s="219">
        <v>1506</v>
      </c>
      <c r="J25" s="219">
        <v>1368</v>
      </c>
      <c r="K25" s="219">
        <v>0</v>
      </c>
      <c r="L25" s="211"/>
    </row>
    <row r="26" spans="1:12" ht="35.1" customHeight="1">
      <c r="A26" s="379" t="s">
        <v>246</v>
      </c>
      <c r="B26" s="219">
        <v>472385</v>
      </c>
      <c r="C26" s="219">
        <v>456605</v>
      </c>
      <c r="D26" s="219">
        <v>3072</v>
      </c>
      <c r="E26" s="219">
        <v>1445</v>
      </c>
      <c r="F26" s="219">
        <v>7611</v>
      </c>
      <c r="G26" s="219">
        <v>440</v>
      </c>
      <c r="H26" s="219">
        <v>3201</v>
      </c>
      <c r="I26" s="219">
        <v>3970</v>
      </c>
      <c r="J26" s="219">
        <v>3652</v>
      </c>
      <c r="K26" s="219">
        <v>0</v>
      </c>
      <c r="L26" s="211"/>
    </row>
    <row r="27" spans="1:12" ht="35.1" customHeight="1">
      <c r="A27" s="379" t="s">
        <v>247</v>
      </c>
      <c r="B27" s="219">
        <v>398835</v>
      </c>
      <c r="C27" s="219">
        <v>390137</v>
      </c>
      <c r="D27" s="219">
        <v>1578</v>
      </c>
      <c r="E27" s="219">
        <v>1141</v>
      </c>
      <c r="F27" s="219">
        <v>4112</v>
      </c>
      <c r="G27" s="219">
        <v>277</v>
      </c>
      <c r="H27" s="219">
        <v>1716</v>
      </c>
      <c r="I27" s="219">
        <v>2119</v>
      </c>
      <c r="J27" s="219">
        <v>1867</v>
      </c>
      <c r="K27" s="219">
        <v>0</v>
      </c>
      <c r="L27" s="211"/>
    </row>
    <row r="28" spans="1:12" ht="35.1" customHeight="1">
      <c r="A28" s="379" t="s">
        <v>248</v>
      </c>
      <c r="B28" s="219">
        <v>151686</v>
      </c>
      <c r="C28" s="219">
        <v>149043</v>
      </c>
      <c r="D28" s="219">
        <v>447</v>
      </c>
      <c r="E28" s="219">
        <v>509</v>
      </c>
      <c r="F28" s="219">
        <v>1218</v>
      </c>
      <c r="G28" s="219">
        <v>75</v>
      </c>
      <c r="H28" s="219">
        <v>502</v>
      </c>
      <c r="I28" s="219">
        <v>641</v>
      </c>
      <c r="J28" s="219">
        <v>469</v>
      </c>
      <c r="K28" s="219">
        <v>0</v>
      </c>
      <c r="L28" s="211"/>
    </row>
    <row r="29" spans="1:12" ht="35.1" customHeight="1">
      <c r="A29" s="379" t="s">
        <v>249</v>
      </c>
      <c r="B29" s="219">
        <v>20000</v>
      </c>
      <c r="C29" s="219">
        <v>19719</v>
      </c>
      <c r="D29" s="219">
        <v>32</v>
      </c>
      <c r="E29" s="219">
        <v>78</v>
      </c>
      <c r="F29" s="219">
        <v>139</v>
      </c>
      <c r="G29" s="219">
        <v>6</v>
      </c>
      <c r="H29" s="219">
        <v>60</v>
      </c>
      <c r="I29" s="219">
        <v>73</v>
      </c>
      <c r="J29" s="219">
        <v>32</v>
      </c>
      <c r="K29" s="219">
        <v>0</v>
      </c>
      <c r="L29" s="211"/>
    </row>
    <row r="30" spans="1:12" ht="35.1" customHeight="1">
      <c r="A30" s="379" t="s">
        <v>250</v>
      </c>
      <c r="B30" s="219">
        <v>4076</v>
      </c>
      <c r="C30" s="219">
        <v>4028</v>
      </c>
      <c r="D30" s="219">
        <v>5</v>
      </c>
      <c r="E30" s="219">
        <v>16</v>
      </c>
      <c r="F30" s="219">
        <v>24</v>
      </c>
      <c r="G30" s="219">
        <v>2</v>
      </c>
      <c r="H30" s="219">
        <v>13</v>
      </c>
      <c r="I30" s="219">
        <v>9</v>
      </c>
      <c r="J30" s="219">
        <v>3</v>
      </c>
      <c r="K30" s="219">
        <v>0</v>
      </c>
      <c r="L30" s="211"/>
    </row>
    <row r="31" spans="1:12" ht="35.1" customHeight="1" thickBot="1">
      <c r="A31" s="379" t="s">
        <v>101</v>
      </c>
      <c r="B31" s="219">
        <v>1726</v>
      </c>
      <c r="C31" s="219">
        <v>1687</v>
      </c>
      <c r="D31" s="219">
        <v>4</v>
      </c>
      <c r="E31" s="219">
        <v>10</v>
      </c>
      <c r="F31" s="219">
        <v>21</v>
      </c>
      <c r="G31" s="219">
        <v>1</v>
      </c>
      <c r="H31" s="219">
        <v>7</v>
      </c>
      <c r="I31" s="219">
        <v>13</v>
      </c>
      <c r="J31" s="219">
        <v>4</v>
      </c>
      <c r="K31" s="219">
        <v>0</v>
      </c>
      <c r="L31" s="211"/>
    </row>
    <row r="32" spans="1:12" ht="35.1" hidden="1" customHeight="1" thickBot="1">
      <c r="A32" s="38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11"/>
    </row>
    <row r="33" spans="1:11" ht="35.1" customHeight="1" thickBot="1">
      <c r="A33" s="381" t="s">
        <v>102</v>
      </c>
      <c r="B33" s="221">
        <v>4677648</v>
      </c>
      <c r="C33" s="221">
        <v>3437551</v>
      </c>
      <c r="D33" s="221">
        <v>22930</v>
      </c>
      <c r="E33" s="221">
        <v>75237</v>
      </c>
      <c r="F33" s="221">
        <v>629864</v>
      </c>
      <c r="G33" s="221">
        <v>46516</v>
      </c>
      <c r="H33" s="221">
        <v>270814</v>
      </c>
      <c r="I33" s="221">
        <v>312534</v>
      </c>
      <c r="J33" s="221">
        <v>511599</v>
      </c>
      <c r="K33" s="221">
        <v>467</v>
      </c>
    </row>
    <row r="34" spans="1:11" ht="12.95" customHeight="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1" ht="61.5" customHeight="1">
      <c r="A35" s="528" t="s">
        <v>326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1"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11"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9" spans="1:11">
      <c r="B39" s="211"/>
      <c r="C39" s="211"/>
      <c r="D39" s="211"/>
      <c r="E39" s="211"/>
      <c r="F39" s="211"/>
      <c r="G39" s="211"/>
      <c r="H39" s="211"/>
      <c r="I39" s="211"/>
      <c r="J39" s="211"/>
      <c r="K39" s="211"/>
    </row>
    <row r="40" spans="1:11"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honeticPr fontId="0" type="noConversion"/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H39"/>
  <sheetViews>
    <sheetView topLeftCell="A15" workbookViewId="0">
      <selection activeCell="G32" sqref="G32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375" customFormat="1" ht="18">
      <c r="A1" s="382" t="s">
        <v>106</v>
      </c>
      <c r="G1" s="382"/>
    </row>
    <row r="2" spans="1:8" s="375" customFormat="1" ht="12.75" hidden="1" customHeight="1">
      <c r="A2" s="382"/>
    </row>
    <row r="3" spans="1:8" s="375" customFormat="1" ht="18">
      <c r="A3" s="382" t="s">
        <v>271</v>
      </c>
      <c r="D3" s="383"/>
      <c r="E3" s="384"/>
      <c r="F3" s="384"/>
    </row>
    <row r="4" spans="1:8" s="375" customFormat="1" ht="27" customHeight="1">
      <c r="A4" s="382"/>
      <c r="D4" s="383"/>
      <c r="E4" s="384"/>
      <c r="F4" s="384"/>
    </row>
    <row r="5" spans="1:8" s="375" customFormat="1" ht="32.25" customHeight="1">
      <c r="A5" s="530" t="s">
        <v>327</v>
      </c>
      <c r="B5" s="530"/>
      <c r="C5" s="530"/>
      <c r="D5" s="530"/>
      <c r="E5" s="530"/>
      <c r="F5" s="530"/>
      <c r="G5" s="530"/>
    </row>
    <row r="6" spans="1:8" s="375" customFormat="1" ht="37.5" customHeight="1">
      <c r="A6" s="531" t="s">
        <v>391</v>
      </c>
      <c r="B6" s="532"/>
      <c r="C6" s="532"/>
      <c r="D6" s="532"/>
      <c r="E6" s="532"/>
      <c r="F6" s="532"/>
      <c r="G6" s="532"/>
    </row>
    <row r="7" spans="1:8" s="375" customFormat="1" ht="18">
      <c r="A7" s="533" t="s">
        <v>383</v>
      </c>
      <c r="B7" s="533"/>
      <c r="C7" s="533"/>
      <c r="D7" s="533"/>
      <c r="E7" s="533"/>
      <c r="F7" s="533"/>
      <c r="G7" s="533"/>
    </row>
    <row r="8" spans="1:8" s="375" customFormat="1" ht="18.75" thickBot="1">
      <c r="D8" s="386"/>
      <c r="E8" s="386"/>
    </row>
    <row r="9" spans="1:8" ht="21" customHeight="1">
      <c r="A9" s="541" t="s">
        <v>98</v>
      </c>
      <c r="B9" s="544" t="s">
        <v>325</v>
      </c>
      <c r="C9" s="547" t="s">
        <v>252</v>
      </c>
      <c r="D9" s="544" t="s">
        <v>363</v>
      </c>
      <c r="E9" s="550" t="s">
        <v>364</v>
      </c>
      <c r="F9" s="551"/>
      <c r="G9" s="534" t="s">
        <v>260</v>
      </c>
    </row>
    <row r="10" spans="1:8" s="209" customFormat="1" ht="19.5" customHeight="1">
      <c r="A10" s="542"/>
      <c r="B10" s="545"/>
      <c r="C10" s="548"/>
      <c r="D10" s="545"/>
      <c r="E10" s="539" t="s">
        <v>104</v>
      </c>
      <c r="F10" s="537" t="s">
        <v>105</v>
      </c>
      <c r="G10" s="535"/>
    </row>
    <row r="11" spans="1:8" s="210" customFormat="1" ht="12.75" customHeight="1" thickBot="1">
      <c r="A11" s="543"/>
      <c r="B11" s="546"/>
      <c r="C11" s="549"/>
      <c r="D11" s="546"/>
      <c r="E11" s="540"/>
      <c r="F11" s="538"/>
      <c r="G11" s="536"/>
    </row>
    <row r="12" spans="1:8" ht="35.1" customHeight="1">
      <c r="A12" s="442" t="s">
        <v>233</v>
      </c>
      <c r="B12" s="443">
        <v>2547</v>
      </c>
      <c r="C12" s="443">
        <v>279</v>
      </c>
      <c r="D12" s="443">
        <v>57</v>
      </c>
      <c r="E12" s="443">
        <v>12</v>
      </c>
      <c r="F12" s="443">
        <v>45</v>
      </c>
      <c r="G12" s="443">
        <v>2211</v>
      </c>
      <c r="H12" s="211"/>
    </row>
    <row r="13" spans="1:8" ht="35.1" customHeight="1">
      <c r="A13" s="379" t="s">
        <v>234</v>
      </c>
      <c r="B13" s="219">
        <v>39990</v>
      </c>
      <c r="C13" s="219">
        <v>17933</v>
      </c>
      <c r="D13" s="219">
        <v>1783</v>
      </c>
      <c r="E13" s="219">
        <v>336</v>
      </c>
      <c r="F13" s="219">
        <v>1447</v>
      </c>
      <c r="G13" s="219">
        <v>20274</v>
      </c>
      <c r="H13" s="211"/>
    </row>
    <row r="14" spans="1:8" ht="35.1" customHeight="1">
      <c r="A14" s="379" t="s">
        <v>235</v>
      </c>
      <c r="B14" s="219">
        <v>62087</v>
      </c>
      <c r="C14" s="219">
        <v>48596</v>
      </c>
      <c r="D14" s="219">
        <v>465</v>
      </c>
      <c r="E14" s="219">
        <v>31</v>
      </c>
      <c r="F14" s="219">
        <v>434</v>
      </c>
      <c r="G14" s="219">
        <v>13026</v>
      </c>
      <c r="H14" s="211"/>
    </row>
    <row r="15" spans="1:8" ht="35.1" customHeight="1">
      <c r="A15" s="379" t="s">
        <v>236</v>
      </c>
      <c r="B15" s="219">
        <v>100052</v>
      </c>
      <c r="C15" s="219">
        <v>99567</v>
      </c>
      <c r="D15" s="219">
        <v>435</v>
      </c>
      <c r="E15" s="219">
        <v>14</v>
      </c>
      <c r="F15" s="219">
        <v>421</v>
      </c>
      <c r="G15" s="219">
        <v>50</v>
      </c>
      <c r="H15" s="211"/>
    </row>
    <row r="16" spans="1:8" ht="35.1" customHeight="1">
      <c r="A16" s="379" t="s">
        <v>237</v>
      </c>
      <c r="B16" s="219">
        <v>174912</v>
      </c>
      <c r="C16" s="219">
        <v>174670</v>
      </c>
      <c r="D16" s="219">
        <v>227</v>
      </c>
      <c r="E16" s="219">
        <v>15</v>
      </c>
      <c r="F16" s="219">
        <v>212</v>
      </c>
      <c r="G16" s="219">
        <v>15</v>
      </c>
      <c r="H16" s="211"/>
    </row>
    <row r="17" spans="1:8" ht="35.1" customHeight="1">
      <c r="A17" s="379" t="s">
        <v>238</v>
      </c>
      <c r="B17" s="219">
        <v>39667</v>
      </c>
      <c r="C17" s="219">
        <v>39651</v>
      </c>
      <c r="D17" s="219">
        <v>15</v>
      </c>
      <c r="E17" s="219">
        <v>0</v>
      </c>
      <c r="F17" s="219">
        <v>15</v>
      </c>
      <c r="G17" s="219">
        <v>1</v>
      </c>
      <c r="H17" s="211"/>
    </row>
    <row r="18" spans="1:8" ht="35.1" customHeight="1">
      <c r="A18" s="379" t="s">
        <v>239</v>
      </c>
      <c r="B18" s="219">
        <v>3371</v>
      </c>
      <c r="C18" s="219">
        <v>3370</v>
      </c>
      <c r="D18" s="219">
        <v>1</v>
      </c>
      <c r="E18" s="219">
        <v>0</v>
      </c>
      <c r="F18" s="219">
        <v>1</v>
      </c>
      <c r="G18" s="219">
        <v>0</v>
      </c>
      <c r="H18" s="211"/>
    </row>
    <row r="19" spans="1:8" ht="35.1" customHeight="1">
      <c r="A19" s="379" t="s">
        <v>240</v>
      </c>
      <c r="B19" s="219">
        <v>482</v>
      </c>
      <c r="C19" s="219">
        <v>482</v>
      </c>
      <c r="D19" s="219">
        <v>0</v>
      </c>
      <c r="E19" s="219">
        <v>0</v>
      </c>
      <c r="F19" s="219">
        <v>0</v>
      </c>
      <c r="G19" s="219">
        <v>0</v>
      </c>
      <c r="H19" s="211"/>
    </row>
    <row r="20" spans="1:8" ht="35.1" customHeight="1">
      <c r="A20" s="379" t="s">
        <v>241</v>
      </c>
      <c r="B20" s="219">
        <v>13</v>
      </c>
      <c r="C20" s="219">
        <v>12</v>
      </c>
      <c r="D20" s="219">
        <v>1</v>
      </c>
      <c r="E20" s="219">
        <v>0</v>
      </c>
      <c r="F20" s="219">
        <v>1</v>
      </c>
      <c r="G20" s="219">
        <v>0</v>
      </c>
      <c r="H20" s="211"/>
    </row>
    <row r="21" spans="1:8" ht="35.1" customHeight="1">
      <c r="A21" s="379" t="s">
        <v>242</v>
      </c>
      <c r="B21" s="219">
        <v>14</v>
      </c>
      <c r="C21" s="219">
        <v>14</v>
      </c>
      <c r="D21" s="219">
        <v>0</v>
      </c>
      <c r="E21" s="219">
        <v>0</v>
      </c>
      <c r="F21" s="219">
        <v>0</v>
      </c>
      <c r="G21" s="219">
        <v>0</v>
      </c>
      <c r="H21" s="211"/>
    </row>
    <row r="22" spans="1:8" ht="35.1" customHeight="1">
      <c r="A22" s="379" t="s">
        <v>243</v>
      </c>
      <c r="B22" s="219">
        <v>5</v>
      </c>
      <c r="C22" s="219">
        <v>5</v>
      </c>
      <c r="D22" s="219">
        <v>0</v>
      </c>
      <c r="E22" s="219">
        <v>0</v>
      </c>
      <c r="F22" s="219">
        <v>0</v>
      </c>
      <c r="G22" s="219">
        <v>0</v>
      </c>
      <c r="H22" s="211"/>
    </row>
    <row r="23" spans="1:8" ht="35.1" customHeight="1">
      <c r="A23" s="379" t="s">
        <v>244</v>
      </c>
      <c r="B23" s="219">
        <v>5</v>
      </c>
      <c r="C23" s="219">
        <v>5</v>
      </c>
      <c r="D23" s="219">
        <v>0</v>
      </c>
      <c r="E23" s="219">
        <v>0</v>
      </c>
      <c r="F23" s="219">
        <v>0</v>
      </c>
      <c r="G23" s="219">
        <v>0</v>
      </c>
      <c r="H23" s="211"/>
    </row>
    <row r="24" spans="1:8" ht="35.1" customHeight="1">
      <c r="A24" s="379" t="s">
        <v>245</v>
      </c>
      <c r="B24" s="219">
        <v>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1"/>
    </row>
    <row r="25" spans="1:8" ht="35.1" customHeight="1">
      <c r="A25" s="379" t="s">
        <v>246</v>
      </c>
      <c r="B25" s="219">
        <v>3</v>
      </c>
      <c r="C25" s="219">
        <v>3</v>
      </c>
      <c r="D25" s="219">
        <v>0</v>
      </c>
      <c r="E25" s="219">
        <v>0</v>
      </c>
      <c r="F25" s="219">
        <v>0</v>
      </c>
      <c r="G25" s="219">
        <v>0</v>
      </c>
      <c r="H25" s="211"/>
    </row>
    <row r="26" spans="1:8" ht="35.1" customHeight="1">
      <c r="A26" s="379" t="s">
        <v>247</v>
      </c>
      <c r="B26" s="219">
        <v>3</v>
      </c>
      <c r="C26" s="219">
        <v>3</v>
      </c>
      <c r="D26" s="219">
        <v>0</v>
      </c>
      <c r="E26" s="219">
        <v>0</v>
      </c>
      <c r="F26" s="219">
        <v>0</v>
      </c>
      <c r="G26" s="219">
        <v>0</v>
      </c>
      <c r="H26" s="211"/>
    </row>
    <row r="27" spans="1:8" ht="35.1" customHeight="1">
      <c r="A27" s="379" t="s">
        <v>248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1"/>
    </row>
    <row r="28" spans="1:8" ht="35.1" customHeight="1">
      <c r="A28" s="379" t="s">
        <v>249</v>
      </c>
      <c r="B28" s="219">
        <v>0</v>
      </c>
      <c r="C28" s="219">
        <v>0</v>
      </c>
      <c r="D28" s="219">
        <v>0</v>
      </c>
      <c r="E28" s="219">
        <v>0</v>
      </c>
      <c r="F28" s="219">
        <v>0</v>
      </c>
      <c r="G28" s="219">
        <v>0</v>
      </c>
      <c r="H28" s="211"/>
    </row>
    <row r="29" spans="1:8" ht="35.1" customHeight="1">
      <c r="A29" s="379" t="s">
        <v>250</v>
      </c>
      <c r="B29" s="219">
        <v>0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211"/>
    </row>
    <row r="30" spans="1:8" ht="35.1" customHeight="1" thickBot="1">
      <c r="A30" s="379" t="s">
        <v>101</v>
      </c>
      <c r="B30" s="219">
        <v>0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211"/>
    </row>
    <row r="31" spans="1:8" ht="35.1" hidden="1" customHeight="1" thickBot="1">
      <c r="A31" s="380"/>
      <c r="B31" s="220"/>
      <c r="C31" s="220"/>
      <c r="D31" s="220"/>
      <c r="E31" s="220"/>
      <c r="F31" s="220"/>
      <c r="G31" s="220"/>
      <c r="H31" s="211"/>
    </row>
    <row r="32" spans="1:8" ht="35.1" customHeight="1" thickBot="1">
      <c r="A32" s="381" t="s">
        <v>102</v>
      </c>
      <c r="B32" s="221">
        <v>423151</v>
      </c>
      <c r="C32" s="221">
        <v>384590</v>
      </c>
      <c r="D32" s="221">
        <v>2984</v>
      </c>
      <c r="E32" s="221">
        <v>408</v>
      </c>
      <c r="F32" s="221">
        <v>2576</v>
      </c>
      <c r="G32" s="221">
        <v>35577</v>
      </c>
    </row>
    <row r="33" spans="1:7" ht="22.5" customHeight="1">
      <c r="A33" s="212"/>
      <c r="B33" s="213"/>
      <c r="C33" s="213"/>
      <c r="D33" s="213"/>
      <c r="E33" s="213"/>
      <c r="F33" s="213"/>
      <c r="G33" s="213"/>
    </row>
    <row r="34" spans="1:7" s="385" customFormat="1" ht="75" customHeight="1">
      <c r="A34" s="528" t="s">
        <v>326</v>
      </c>
      <c r="B34" s="529"/>
      <c r="C34" s="529"/>
      <c r="D34" s="529"/>
      <c r="E34" s="529"/>
      <c r="F34" s="529"/>
      <c r="G34" s="529"/>
    </row>
    <row r="35" spans="1:7">
      <c r="B35" s="211"/>
      <c r="C35" s="211"/>
      <c r="D35" s="211"/>
      <c r="E35" s="211"/>
      <c r="F35" s="211"/>
      <c r="G35" s="211"/>
    </row>
    <row r="36" spans="1:7">
      <c r="B36" s="211"/>
      <c r="C36" s="211"/>
      <c r="D36" s="211"/>
      <c r="E36" s="211"/>
      <c r="F36" s="211"/>
      <c r="G36" s="211"/>
    </row>
    <row r="38" spans="1:7">
      <c r="B38" s="211"/>
      <c r="C38" s="211"/>
      <c r="D38" s="211"/>
      <c r="E38" s="211"/>
      <c r="F38" s="211"/>
      <c r="G38" s="211"/>
    </row>
    <row r="39" spans="1:7">
      <c r="B39" s="211"/>
      <c r="C39" s="211"/>
      <c r="D39" s="211"/>
      <c r="E39" s="211"/>
      <c r="F39" s="211"/>
      <c r="G39" s="211"/>
    </row>
  </sheetData>
  <mergeCells count="12">
    <mergeCell ref="G9:G11"/>
    <mergeCell ref="A34:G34"/>
    <mergeCell ref="F10:F11"/>
    <mergeCell ref="A5:G5"/>
    <mergeCell ref="A6:G6"/>
    <mergeCell ref="A7:G7"/>
    <mergeCell ref="E10:E11"/>
    <mergeCell ref="A9:A11"/>
    <mergeCell ref="B9:B11"/>
    <mergeCell ref="C9:C11"/>
    <mergeCell ref="D9:D11"/>
    <mergeCell ref="E9:F9"/>
  </mergeCells>
  <pageMargins left="1.29" right="0.14000000000000001" top="0.48" bottom="0.52" header="0.28000000000000003" footer="0.5"/>
  <pageSetup scale="72" orientation="portrait" r:id="rId1"/>
  <headerFooter alignWithMargins="0">
    <oddFooter>&amp;R&amp;"MS Sans Serif,Bold"Operator de date cu caracter personal nr. 4104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41"/>
  <sheetViews>
    <sheetView topLeftCell="A19" workbookViewId="0">
      <selection activeCell="N29" sqref="N29"/>
    </sheetView>
  </sheetViews>
  <sheetFormatPr defaultRowHeight="9.75"/>
  <cols>
    <col min="1" max="1" width="14.42578125" style="215" customWidth="1"/>
    <col min="2" max="2" width="12" style="206" customWidth="1"/>
    <col min="3" max="3" width="13.140625" style="206" bestFit="1" customWidth="1"/>
    <col min="4" max="5" width="13" style="206" customWidth="1"/>
    <col min="6" max="6" width="13.85546875" style="206" customWidth="1"/>
    <col min="7" max="8" width="11" style="206" bestFit="1" customWidth="1"/>
    <col min="9" max="9" width="10.85546875" style="206" bestFit="1" customWidth="1"/>
    <col min="10" max="10" width="10.42578125" style="206" customWidth="1"/>
    <col min="11" max="11" width="9.7109375" style="206" customWidth="1"/>
    <col min="12" max="16384" width="9.140625" style="206"/>
  </cols>
  <sheetData>
    <row r="1" spans="1:12" s="375" customFormat="1" ht="18">
      <c r="A1" s="382" t="s">
        <v>106</v>
      </c>
      <c r="I1" s="382"/>
      <c r="J1" s="382"/>
      <c r="K1" s="382"/>
    </row>
    <row r="2" spans="1:12" s="375" customFormat="1" ht="12.75" hidden="1" customHeight="1">
      <c r="A2" s="382"/>
    </row>
    <row r="3" spans="1:12" s="375" customFormat="1" ht="18">
      <c r="A3" s="382" t="s">
        <v>271</v>
      </c>
      <c r="F3" s="383"/>
      <c r="G3" s="384"/>
      <c r="H3" s="384"/>
    </row>
    <row r="4" spans="1:12" s="375" customFormat="1" ht="43.5" customHeight="1">
      <c r="A4" s="382"/>
      <c r="F4" s="383"/>
      <c r="G4" s="384"/>
      <c r="H4" s="384"/>
    </row>
    <row r="5" spans="1:12" s="375" customFormat="1" ht="16.5" customHeight="1">
      <c r="A5" s="530" t="s">
        <v>328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75" customFormat="1" ht="31.5" customHeight="1">
      <c r="A6" s="531" t="s">
        <v>103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12" s="375" customFormat="1" ht="18.75" customHeight="1">
      <c r="A7" s="533" t="s">
        <v>384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ht="16.5">
      <c r="C8" s="207"/>
      <c r="D8" s="207"/>
      <c r="E8" s="207"/>
      <c r="F8" s="208"/>
      <c r="G8" s="208"/>
      <c r="H8" s="207"/>
      <c r="I8" s="207"/>
    </row>
    <row r="9" spans="1:12" ht="10.5" thickBot="1"/>
    <row r="10" spans="1:12" s="209" customFormat="1" ht="26.25" customHeight="1">
      <c r="A10" s="552" t="s">
        <v>98</v>
      </c>
      <c r="B10" s="552" t="s">
        <v>325</v>
      </c>
      <c r="C10" s="552" t="s">
        <v>252</v>
      </c>
      <c r="D10" s="552" t="s">
        <v>361</v>
      </c>
      <c r="E10" s="552" t="s">
        <v>362</v>
      </c>
      <c r="F10" s="552" t="s">
        <v>363</v>
      </c>
      <c r="G10" s="552" t="s">
        <v>99</v>
      </c>
      <c r="H10" s="552"/>
      <c r="I10" s="552"/>
      <c r="J10" s="552" t="s">
        <v>260</v>
      </c>
      <c r="K10" s="552" t="s">
        <v>100</v>
      </c>
    </row>
    <row r="11" spans="1:12" s="210" customFormat="1" ht="9.75" customHeight="1">
      <c r="A11" s="553"/>
      <c r="B11" s="553"/>
      <c r="C11" s="553"/>
      <c r="D11" s="553"/>
      <c r="E11" s="553"/>
      <c r="F11" s="553"/>
      <c r="G11" s="553"/>
      <c r="H11" s="553"/>
      <c r="I11" s="553"/>
      <c r="J11" s="553"/>
      <c r="K11" s="553"/>
    </row>
    <row r="12" spans="1:12" ht="30" customHeight="1" thickBot="1">
      <c r="A12" s="553"/>
      <c r="B12" s="553"/>
      <c r="C12" s="553"/>
      <c r="D12" s="553"/>
      <c r="E12" s="553"/>
      <c r="F12" s="553"/>
      <c r="G12" s="553"/>
      <c r="H12" s="553"/>
      <c r="I12" s="553"/>
      <c r="J12" s="553"/>
      <c r="K12" s="553"/>
    </row>
    <row r="13" spans="1:12" ht="35.1" customHeight="1">
      <c r="A13" s="378" t="s">
        <v>233</v>
      </c>
      <c r="B13" s="218">
        <v>56163</v>
      </c>
      <c r="C13" s="218">
        <v>3606</v>
      </c>
      <c r="D13" s="218">
        <v>15</v>
      </c>
      <c r="E13" s="218">
        <v>97</v>
      </c>
      <c r="F13" s="218">
        <v>41770</v>
      </c>
      <c r="G13" s="218">
        <v>10752</v>
      </c>
      <c r="H13" s="218">
        <v>17329</v>
      </c>
      <c r="I13" s="218">
        <v>13689</v>
      </c>
      <c r="J13" s="218">
        <v>10670</v>
      </c>
      <c r="K13" s="218">
        <v>5</v>
      </c>
      <c r="L13" s="211"/>
    </row>
    <row r="14" spans="1:12" ht="35.1" customHeight="1">
      <c r="A14" s="379" t="s">
        <v>234</v>
      </c>
      <c r="B14" s="219">
        <v>100510</v>
      </c>
      <c r="C14" s="219">
        <v>34132</v>
      </c>
      <c r="D14" s="219">
        <v>29</v>
      </c>
      <c r="E14" s="219">
        <v>193</v>
      </c>
      <c r="F14" s="219">
        <v>18908</v>
      </c>
      <c r="G14" s="219">
        <v>1524</v>
      </c>
      <c r="H14" s="219">
        <v>7107</v>
      </c>
      <c r="I14" s="219">
        <v>10277</v>
      </c>
      <c r="J14" s="219">
        <v>47240</v>
      </c>
      <c r="K14" s="219">
        <v>8</v>
      </c>
      <c r="L14" s="211"/>
    </row>
    <row r="15" spans="1:12" ht="35.1" customHeight="1">
      <c r="A15" s="379" t="s">
        <v>235</v>
      </c>
      <c r="B15" s="219">
        <v>238543</v>
      </c>
      <c r="C15" s="219">
        <v>132385</v>
      </c>
      <c r="D15" s="219">
        <v>39</v>
      </c>
      <c r="E15" s="219">
        <v>1139</v>
      </c>
      <c r="F15" s="219">
        <v>24149</v>
      </c>
      <c r="G15" s="219">
        <v>1194</v>
      </c>
      <c r="H15" s="219">
        <v>7221</v>
      </c>
      <c r="I15" s="219">
        <v>15734</v>
      </c>
      <c r="J15" s="219">
        <v>80393</v>
      </c>
      <c r="K15" s="219">
        <v>438</v>
      </c>
      <c r="L15" s="211"/>
    </row>
    <row r="16" spans="1:12" ht="35.1" customHeight="1">
      <c r="A16" s="379" t="s">
        <v>236</v>
      </c>
      <c r="B16" s="219">
        <v>398098</v>
      </c>
      <c r="C16" s="219">
        <v>230200</v>
      </c>
      <c r="D16" s="219">
        <v>97</v>
      </c>
      <c r="E16" s="219">
        <v>9657</v>
      </c>
      <c r="F16" s="219">
        <v>47543</v>
      </c>
      <c r="G16" s="219">
        <v>1484</v>
      </c>
      <c r="H16" s="219">
        <v>13615</v>
      </c>
      <c r="I16" s="219">
        <v>32444</v>
      </c>
      <c r="J16" s="219">
        <v>110591</v>
      </c>
      <c r="K16" s="219">
        <v>10</v>
      </c>
      <c r="L16" s="211"/>
    </row>
    <row r="17" spans="1:12" ht="35.1" customHeight="1">
      <c r="A17" s="379" t="s">
        <v>237</v>
      </c>
      <c r="B17" s="219">
        <v>554858</v>
      </c>
      <c r="C17" s="219">
        <v>342845</v>
      </c>
      <c r="D17" s="219">
        <v>113</v>
      </c>
      <c r="E17" s="219">
        <v>17640</v>
      </c>
      <c r="F17" s="219">
        <v>95640</v>
      </c>
      <c r="G17" s="219">
        <v>4664</v>
      </c>
      <c r="H17" s="219">
        <v>46885</v>
      </c>
      <c r="I17" s="219">
        <v>44091</v>
      </c>
      <c r="J17" s="219">
        <v>98616</v>
      </c>
      <c r="K17" s="219">
        <v>4</v>
      </c>
      <c r="L17" s="211"/>
    </row>
    <row r="18" spans="1:12" ht="35.1" customHeight="1">
      <c r="A18" s="379" t="s">
        <v>238</v>
      </c>
      <c r="B18" s="219">
        <v>460033</v>
      </c>
      <c r="C18" s="219">
        <v>246042</v>
      </c>
      <c r="D18" s="219">
        <v>89</v>
      </c>
      <c r="E18" s="219">
        <v>14625</v>
      </c>
      <c r="F18" s="219">
        <v>121019</v>
      </c>
      <c r="G18" s="219">
        <v>9383</v>
      </c>
      <c r="H18" s="219">
        <v>56454</v>
      </c>
      <c r="I18" s="219">
        <v>55182</v>
      </c>
      <c r="J18" s="219">
        <v>78257</v>
      </c>
      <c r="K18" s="219">
        <v>1</v>
      </c>
      <c r="L18" s="211"/>
    </row>
    <row r="19" spans="1:12" ht="35.1" customHeight="1">
      <c r="A19" s="379" t="s">
        <v>239</v>
      </c>
      <c r="B19" s="219">
        <v>399175</v>
      </c>
      <c r="C19" s="219">
        <v>230635</v>
      </c>
      <c r="D19" s="219">
        <v>239</v>
      </c>
      <c r="E19" s="219">
        <v>10521</v>
      </c>
      <c r="F19" s="219">
        <v>107168</v>
      </c>
      <c r="G19" s="219">
        <v>7674</v>
      </c>
      <c r="H19" s="219">
        <v>47842</v>
      </c>
      <c r="I19" s="219">
        <v>51652</v>
      </c>
      <c r="J19" s="219">
        <v>50612</v>
      </c>
      <c r="K19" s="219">
        <v>0</v>
      </c>
      <c r="L19" s="211"/>
    </row>
    <row r="20" spans="1:12" ht="35.1" customHeight="1">
      <c r="A20" s="379" t="s">
        <v>240</v>
      </c>
      <c r="B20" s="219">
        <v>659479</v>
      </c>
      <c r="C20" s="219">
        <v>500391</v>
      </c>
      <c r="D20" s="219">
        <v>3324</v>
      </c>
      <c r="E20" s="219">
        <v>10596</v>
      </c>
      <c r="F20" s="219">
        <v>104514</v>
      </c>
      <c r="G20" s="219">
        <v>6152</v>
      </c>
      <c r="H20" s="219">
        <v>46245</v>
      </c>
      <c r="I20" s="219">
        <v>52117</v>
      </c>
      <c r="J20" s="219">
        <v>40653</v>
      </c>
      <c r="K20" s="219">
        <v>1</v>
      </c>
      <c r="L20" s="211"/>
    </row>
    <row r="21" spans="1:12" ht="35.1" customHeight="1">
      <c r="A21" s="379" t="s">
        <v>241</v>
      </c>
      <c r="B21" s="219">
        <v>212333</v>
      </c>
      <c r="C21" s="219">
        <v>183222</v>
      </c>
      <c r="D21" s="219">
        <v>2427</v>
      </c>
      <c r="E21" s="219">
        <v>2059</v>
      </c>
      <c r="F21" s="219">
        <v>17805</v>
      </c>
      <c r="G21" s="219">
        <v>1013</v>
      </c>
      <c r="H21" s="219">
        <v>7680</v>
      </c>
      <c r="I21" s="219">
        <v>9112</v>
      </c>
      <c r="J21" s="219">
        <v>6820</v>
      </c>
      <c r="K21" s="219">
        <v>0</v>
      </c>
      <c r="L21" s="211"/>
    </row>
    <row r="22" spans="1:12" ht="35.1" customHeight="1">
      <c r="A22" s="379" t="s">
        <v>242</v>
      </c>
      <c r="B22" s="219">
        <v>245403</v>
      </c>
      <c r="C22" s="219">
        <v>218800</v>
      </c>
      <c r="D22" s="219">
        <v>3187</v>
      </c>
      <c r="E22" s="219">
        <v>1885</v>
      </c>
      <c r="F22" s="219">
        <v>15402</v>
      </c>
      <c r="G22" s="219">
        <v>854</v>
      </c>
      <c r="H22" s="219">
        <v>6584</v>
      </c>
      <c r="I22" s="219">
        <v>7964</v>
      </c>
      <c r="J22" s="219">
        <v>6129</v>
      </c>
      <c r="K22" s="219">
        <v>0</v>
      </c>
      <c r="L22" s="211"/>
    </row>
    <row r="23" spans="1:12" ht="35.1" customHeight="1">
      <c r="A23" s="379" t="s">
        <v>243</v>
      </c>
      <c r="B23" s="219">
        <v>165586</v>
      </c>
      <c r="C23" s="219">
        <v>150973</v>
      </c>
      <c r="D23" s="219">
        <v>2120</v>
      </c>
      <c r="E23" s="219">
        <v>990</v>
      </c>
      <c r="F23" s="219">
        <v>8061</v>
      </c>
      <c r="G23" s="219">
        <v>430</v>
      </c>
      <c r="H23" s="219">
        <v>3400</v>
      </c>
      <c r="I23" s="219">
        <v>4231</v>
      </c>
      <c r="J23" s="219">
        <v>3442</v>
      </c>
      <c r="K23" s="219">
        <v>0</v>
      </c>
      <c r="L23" s="211"/>
    </row>
    <row r="24" spans="1:12" ht="35.1" customHeight="1">
      <c r="A24" s="379" t="s">
        <v>244</v>
      </c>
      <c r="B24" s="219">
        <v>437338</v>
      </c>
      <c r="C24" s="219">
        <v>409025</v>
      </c>
      <c r="D24" s="219">
        <v>4960</v>
      </c>
      <c r="E24" s="219">
        <v>2174</v>
      </c>
      <c r="F24" s="219">
        <v>14821</v>
      </c>
      <c r="G24" s="219">
        <v>821</v>
      </c>
      <c r="H24" s="219">
        <v>6290</v>
      </c>
      <c r="I24" s="219">
        <v>7710</v>
      </c>
      <c r="J24" s="219">
        <v>6358</v>
      </c>
      <c r="K24" s="219">
        <v>0</v>
      </c>
      <c r="L24" s="211"/>
    </row>
    <row r="25" spans="1:12" ht="35.1" customHeight="1">
      <c r="A25" s="379" t="s">
        <v>245</v>
      </c>
      <c r="B25" s="219">
        <v>124566</v>
      </c>
      <c r="C25" s="219">
        <v>118660</v>
      </c>
      <c r="D25" s="219">
        <v>1153</v>
      </c>
      <c r="E25" s="219">
        <v>462</v>
      </c>
      <c r="F25" s="219">
        <v>2923</v>
      </c>
      <c r="G25" s="219">
        <v>178</v>
      </c>
      <c r="H25" s="219">
        <v>1239</v>
      </c>
      <c r="I25" s="219">
        <v>1506</v>
      </c>
      <c r="J25" s="219">
        <v>1368</v>
      </c>
      <c r="K25" s="219">
        <v>0</v>
      </c>
      <c r="L25" s="211"/>
    </row>
    <row r="26" spans="1:12" ht="35.1" customHeight="1">
      <c r="A26" s="379" t="s">
        <v>246</v>
      </c>
      <c r="B26" s="219">
        <v>472388</v>
      </c>
      <c r="C26" s="219">
        <v>456608</v>
      </c>
      <c r="D26" s="219">
        <v>3072</v>
      </c>
      <c r="E26" s="219">
        <v>1445</v>
      </c>
      <c r="F26" s="219">
        <v>7611</v>
      </c>
      <c r="G26" s="219">
        <v>440</v>
      </c>
      <c r="H26" s="219">
        <v>3201</v>
      </c>
      <c r="I26" s="219">
        <v>3970</v>
      </c>
      <c r="J26" s="219">
        <v>3652</v>
      </c>
      <c r="K26" s="219">
        <v>0</v>
      </c>
      <c r="L26" s="211"/>
    </row>
    <row r="27" spans="1:12" ht="35.1" customHeight="1">
      <c r="A27" s="379" t="s">
        <v>247</v>
      </c>
      <c r="B27" s="219">
        <v>398838</v>
      </c>
      <c r="C27" s="219">
        <v>390140</v>
      </c>
      <c r="D27" s="219">
        <v>1578</v>
      </c>
      <c r="E27" s="219">
        <v>1141</v>
      </c>
      <c r="F27" s="219">
        <v>4112</v>
      </c>
      <c r="G27" s="219">
        <v>277</v>
      </c>
      <c r="H27" s="219">
        <v>1716</v>
      </c>
      <c r="I27" s="219">
        <v>2119</v>
      </c>
      <c r="J27" s="219">
        <v>1867</v>
      </c>
      <c r="K27" s="219">
        <v>0</v>
      </c>
      <c r="L27" s="211"/>
    </row>
    <row r="28" spans="1:12" ht="35.1" customHeight="1">
      <c r="A28" s="379" t="s">
        <v>248</v>
      </c>
      <c r="B28" s="219">
        <v>151686</v>
      </c>
      <c r="C28" s="219">
        <v>149043</v>
      </c>
      <c r="D28" s="219">
        <v>447</v>
      </c>
      <c r="E28" s="219">
        <v>509</v>
      </c>
      <c r="F28" s="219">
        <v>1218</v>
      </c>
      <c r="G28" s="219">
        <v>75</v>
      </c>
      <c r="H28" s="219">
        <v>502</v>
      </c>
      <c r="I28" s="219">
        <v>641</v>
      </c>
      <c r="J28" s="219">
        <v>469</v>
      </c>
      <c r="K28" s="219">
        <v>0</v>
      </c>
      <c r="L28" s="211"/>
    </row>
    <row r="29" spans="1:12" ht="35.1" customHeight="1">
      <c r="A29" s="379" t="s">
        <v>249</v>
      </c>
      <c r="B29" s="219">
        <v>20000</v>
      </c>
      <c r="C29" s="219">
        <v>19719</v>
      </c>
      <c r="D29" s="219">
        <v>32</v>
      </c>
      <c r="E29" s="219">
        <v>78</v>
      </c>
      <c r="F29" s="219">
        <v>139</v>
      </c>
      <c r="G29" s="219">
        <v>6</v>
      </c>
      <c r="H29" s="219">
        <v>60</v>
      </c>
      <c r="I29" s="219">
        <v>73</v>
      </c>
      <c r="J29" s="219">
        <v>32</v>
      </c>
      <c r="K29" s="219">
        <v>0</v>
      </c>
      <c r="L29" s="211"/>
    </row>
    <row r="30" spans="1:12" ht="35.1" customHeight="1">
      <c r="A30" s="379" t="s">
        <v>250</v>
      </c>
      <c r="B30" s="219">
        <v>4076</v>
      </c>
      <c r="C30" s="219">
        <v>4028</v>
      </c>
      <c r="D30" s="219">
        <v>5</v>
      </c>
      <c r="E30" s="219">
        <v>16</v>
      </c>
      <c r="F30" s="219">
        <v>24</v>
      </c>
      <c r="G30" s="219">
        <v>2</v>
      </c>
      <c r="H30" s="219">
        <v>13</v>
      </c>
      <c r="I30" s="219">
        <v>9</v>
      </c>
      <c r="J30" s="219">
        <v>3</v>
      </c>
      <c r="K30" s="219">
        <v>0</v>
      </c>
      <c r="L30" s="211"/>
    </row>
    <row r="31" spans="1:12" ht="35.1" customHeight="1" thickBot="1">
      <c r="A31" s="379" t="s">
        <v>101</v>
      </c>
      <c r="B31" s="219">
        <v>1726</v>
      </c>
      <c r="C31" s="219">
        <v>1687</v>
      </c>
      <c r="D31" s="219">
        <v>4</v>
      </c>
      <c r="E31" s="219">
        <v>10</v>
      </c>
      <c r="F31" s="219">
        <v>21</v>
      </c>
      <c r="G31" s="219">
        <v>1</v>
      </c>
      <c r="H31" s="219">
        <v>7</v>
      </c>
      <c r="I31" s="219">
        <v>13</v>
      </c>
      <c r="J31" s="219">
        <v>4</v>
      </c>
      <c r="K31" s="219">
        <v>0</v>
      </c>
      <c r="L31" s="211"/>
    </row>
    <row r="32" spans="1:12" ht="18" hidden="1" customHeight="1" thickBot="1">
      <c r="A32" s="380"/>
      <c r="B32" s="222"/>
      <c r="C32" s="223"/>
      <c r="D32" s="223"/>
      <c r="E32" s="223"/>
      <c r="F32" s="223"/>
      <c r="G32" s="223"/>
      <c r="H32" s="223"/>
      <c r="I32" s="223"/>
      <c r="J32" s="223"/>
      <c r="K32" s="223"/>
      <c r="L32" s="211"/>
    </row>
    <row r="33" spans="1:13" ht="35.1" customHeight="1" thickBot="1">
      <c r="A33" s="381" t="s">
        <v>102</v>
      </c>
      <c r="B33" s="221">
        <v>5100799</v>
      </c>
      <c r="C33" s="221">
        <v>3822141</v>
      </c>
      <c r="D33" s="221">
        <v>22930</v>
      </c>
      <c r="E33" s="221">
        <v>75237</v>
      </c>
      <c r="F33" s="221">
        <v>632848</v>
      </c>
      <c r="G33" s="221">
        <v>46924</v>
      </c>
      <c r="H33" s="221">
        <v>273390</v>
      </c>
      <c r="I33" s="221">
        <v>312534</v>
      </c>
      <c r="J33" s="221">
        <v>547176</v>
      </c>
      <c r="K33" s="221">
        <v>467</v>
      </c>
    </row>
    <row r="34" spans="1:13" ht="12.95" customHeight="1">
      <c r="A34" s="216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3" ht="60" customHeight="1">
      <c r="A35" s="528" t="s">
        <v>326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3" ht="12.95" customHeight="1">
      <c r="A36" s="216"/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3" ht="10.5">
      <c r="A37" s="217"/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3" ht="10.5">
      <c r="A38" s="217"/>
      <c r="B38" s="214"/>
      <c r="C38" s="214"/>
      <c r="D38" s="214"/>
      <c r="E38" s="214"/>
      <c r="F38" s="214"/>
      <c r="G38" s="214"/>
      <c r="H38" s="214"/>
      <c r="I38" s="214"/>
      <c r="J38" s="214"/>
      <c r="K38" s="214"/>
    </row>
    <row r="39" spans="1:13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</row>
    <row r="40" spans="1:13"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</row>
    <row r="41" spans="1:13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sqref="A1:XFD1048576"/>
    </sheetView>
  </sheetViews>
  <sheetFormatPr defaultRowHeight="12.75"/>
  <cols>
    <col min="1" max="1" width="40.7109375" style="224" customWidth="1"/>
    <col min="2" max="2" width="10.28515625" style="224" customWidth="1"/>
    <col min="3" max="3" width="14.28515625" style="224" customWidth="1"/>
    <col min="4" max="4" width="13.28515625" style="224" customWidth="1"/>
    <col min="5" max="5" width="15" style="224" customWidth="1"/>
    <col min="6" max="6" width="14.7109375" style="224" customWidth="1"/>
    <col min="7" max="7" width="15.5703125" style="224" customWidth="1"/>
    <col min="8" max="16384" width="9.140625" style="224"/>
  </cols>
  <sheetData>
    <row r="1" spans="1:10" s="300" customFormat="1" ht="18">
      <c r="A1" s="387" t="s">
        <v>365</v>
      </c>
      <c r="B1" s="387"/>
      <c r="C1" s="387"/>
      <c r="D1" s="387"/>
      <c r="E1" s="387"/>
      <c r="F1" s="387"/>
      <c r="G1" s="387"/>
      <c r="H1" s="402"/>
      <c r="I1" s="402"/>
      <c r="J1" s="402"/>
    </row>
    <row r="2" spans="1:10" s="300" customFormat="1" ht="18">
      <c r="A2" s="387"/>
      <c r="B2" s="387"/>
      <c r="C2" s="387"/>
      <c r="D2" s="387"/>
      <c r="E2" s="387"/>
      <c r="F2" s="387"/>
      <c r="G2" s="387"/>
      <c r="H2" s="402"/>
      <c r="I2" s="402"/>
      <c r="J2" s="402"/>
    </row>
    <row r="3" spans="1:10" s="300" customFormat="1" ht="18">
      <c r="A3" s="403" t="s">
        <v>385</v>
      </c>
      <c r="B3" s="404"/>
      <c r="C3" s="404"/>
      <c r="D3" s="404"/>
      <c r="E3" s="402"/>
      <c r="F3" s="404"/>
      <c r="G3" s="404"/>
      <c r="H3" s="402"/>
      <c r="I3" s="402"/>
      <c r="J3" s="402"/>
    </row>
    <row r="4" spans="1:10" s="301" customFormat="1" ht="18.75" thickBot="1">
      <c r="A4" s="388"/>
      <c r="B4" s="389"/>
      <c r="C4" s="389"/>
      <c r="D4" s="389"/>
      <c r="E4" s="390"/>
      <c r="F4" s="389"/>
      <c r="G4" s="389"/>
      <c r="H4" s="390"/>
      <c r="I4" s="390"/>
      <c r="J4" s="390"/>
    </row>
    <row r="5" spans="1:10" ht="67.5" thickTop="1" thickBot="1">
      <c r="A5" s="391" t="s">
        <v>11</v>
      </c>
      <c r="B5" s="392" t="s">
        <v>366</v>
      </c>
      <c r="C5" s="392" t="s">
        <v>367</v>
      </c>
      <c r="D5" s="392" t="s">
        <v>368</v>
      </c>
      <c r="E5" s="392" t="s">
        <v>369</v>
      </c>
      <c r="F5" s="392" t="s">
        <v>370</v>
      </c>
      <c r="G5" s="393" t="s">
        <v>371</v>
      </c>
      <c r="H5" s="227"/>
      <c r="I5" s="226"/>
      <c r="J5" s="226"/>
    </row>
    <row r="6" spans="1:10" ht="15.75" thickBot="1">
      <c r="A6" s="444">
        <v>0</v>
      </c>
      <c r="B6" s="445">
        <v>1</v>
      </c>
      <c r="C6" s="445">
        <v>2</v>
      </c>
      <c r="D6" s="445">
        <v>3</v>
      </c>
      <c r="E6" s="445">
        <v>4</v>
      </c>
      <c r="F6" s="445" t="s">
        <v>78</v>
      </c>
      <c r="G6" s="446" t="s">
        <v>79</v>
      </c>
      <c r="H6" s="226"/>
      <c r="I6" s="226"/>
      <c r="J6" s="226"/>
    </row>
    <row r="7" spans="1:10" ht="38.25" customHeight="1" thickBot="1">
      <c r="A7" s="394" t="s">
        <v>329</v>
      </c>
      <c r="B7" s="228">
        <v>97591</v>
      </c>
      <c r="C7" s="229">
        <v>6874382</v>
      </c>
      <c r="D7" s="229">
        <v>354991</v>
      </c>
      <c r="E7" s="229">
        <v>11629704</v>
      </c>
      <c r="F7" s="229">
        <v>18859077</v>
      </c>
      <c r="G7" s="230">
        <v>193.24606777264296</v>
      </c>
      <c r="H7" s="226"/>
      <c r="I7" s="226"/>
      <c r="J7" s="226"/>
    </row>
    <row r="8" spans="1:10" ht="16.5">
      <c r="A8" s="395" t="s">
        <v>331</v>
      </c>
      <c r="B8" s="231">
        <v>52</v>
      </c>
      <c r="C8" s="231">
        <v>7696</v>
      </c>
      <c r="D8" s="231">
        <v>1470</v>
      </c>
      <c r="E8" s="231">
        <v>18253</v>
      </c>
      <c r="F8" s="232">
        <v>27419</v>
      </c>
      <c r="G8" s="233">
        <v>527</v>
      </c>
      <c r="H8" s="226"/>
      <c r="I8" s="226"/>
      <c r="J8" s="226"/>
    </row>
    <row r="9" spans="1:10" ht="16.5">
      <c r="A9" s="396" t="s">
        <v>12</v>
      </c>
      <c r="B9" s="234">
        <v>176</v>
      </c>
      <c r="C9" s="234">
        <v>23232</v>
      </c>
      <c r="D9" s="234">
        <v>4645</v>
      </c>
      <c r="E9" s="234">
        <v>66933</v>
      </c>
      <c r="F9" s="235">
        <v>94810</v>
      </c>
      <c r="G9" s="236">
        <v>539</v>
      </c>
      <c r="H9" s="226"/>
      <c r="I9" s="226"/>
      <c r="J9" s="226"/>
    </row>
    <row r="10" spans="1:10" ht="17.25" thickBot="1">
      <c r="A10" s="397" t="s">
        <v>13</v>
      </c>
      <c r="B10" s="237">
        <v>8</v>
      </c>
      <c r="C10" s="237">
        <v>916</v>
      </c>
      <c r="D10" s="237">
        <v>160</v>
      </c>
      <c r="E10" s="237">
        <v>852</v>
      </c>
      <c r="F10" s="238">
        <v>1928</v>
      </c>
      <c r="G10" s="239">
        <v>241</v>
      </c>
      <c r="H10" s="226"/>
      <c r="I10" s="226"/>
      <c r="J10" s="226"/>
    </row>
    <row r="11" spans="1:10" ht="17.25" thickBot="1">
      <c r="A11" s="398" t="s">
        <v>14</v>
      </c>
      <c r="B11" s="240">
        <v>236</v>
      </c>
      <c r="C11" s="240">
        <v>31844</v>
      </c>
      <c r="D11" s="240">
        <v>6275</v>
      </c>
      <c r="E11" s="240">
        <v>86038</v>
      </c>
      <c r="F11" s="240">
        <v>124157</v>
      </c>
      <c r="G11" s="241">
        <v>526.08898305084745</v>
      </c>
      <c r="H11" s="226"/>
      <c r="I11" s="226"/>
      <c r="J11" s="226"/>
    </row>
    <row r="12" spans="1:10" ht="16.5">
      <c r="A12" s="399" t="s">
        <v>332</v>
      </c>
      <c r="B12" s="231">
        <v>510</v>
      </c>
      <c r="C12" s="231">
        <v>46920</v>
      </c>
      <c r="D12" s="231">
        <v>0</v>
      </c>
      <c r="E12" s="231">
        <v>13274</v>
      </c>
      <c r="F12" s="232">
        <v>60194</v>
      </c>
      <c r="G12" s="233">
        <v>118</v>
      </c>
      <c r="H12" s="226"/>
      <c r="I12" s="226"/>
      <c r="J12" s="226"/>
    </row>
    <row r="13" spans="1:10" ht="16.5">
      <c r="A13" s="396" t="s">
        <v>330</v>
      </c>
      <c r="B13" s="234">
        <v>13219</v>
      </c>
      <c r="C13" s="234">
        <v>1216148</v>
      </c>
      <c r="D13" s="234">
        <v>348716</v>
      </c>
      <c r="E13" s="234">
        <v>3805224</v>
      </c>
      <c r="F13" s="235">
        <v>5370088</v>
      </c>
      <c r="G13" s="236">
        <v>406</v>
      </c>
      <c r="H13" s="226"/>
      <c r="I13" s="226"/>
      <c r="J13" s="226"/>
    </row>
    <row r="14" spans="1:10" ht="16.5">
      <c r="A14" s="400" t="s">
        <v>372</v>
      </c>
      <c r="B14" s="234">
        <v>76</v>
      </c>
      <c r="C14" s="234">
        <v>10732</v>
      </c>
      <c r="D14" s="234">
        <v>0</v>
      </c>
      <c r="E14" s="234">
        <v>590</v>
      </c>
      <c r="F14" s="235">
        <v>11322</v>
      </c>
      <c r="G14" s="236">
        <v>149</v>
      </c>
      <c r="H14" s="226"/>
      <c r="I14" s="226"/>
      <c r="J14" s="226"/>
    </row>
    <row r="15" spans="1:10" ht="17.25" thickBot="1">
      <c r="A15" s="401" t="s">
        <v>333</v>
      </c>
      <c r="B15" s="242">
        <v>83550</v>
      </c>
      <c r="C15" s="242">
        <v>5568738</v>
      </c>
      <c r="D15" s="242">
        <v>0</v>
      </c>
      <c r="E15" s="242">
        <v>7724578</v>
      </c>
      <c r="F15" s="243">
        <v>13293316</v>
      </c>
      <c r="G15" s="244">
        <v>159</v>
      </c>
      <c r="H15" s="226"/>
      <c r="I15" s="226"/>
      <c r="J15" s="226"/>
    </row>
    <row r="16" spans="1:10" ht="13.5" thickTop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</row>
    <row r="17" spans="1:10">
      <c r="A17" s="226"/>
      <c r="B17" s="226"/>
      <c r="C17" s="226"/>
      <c r="D17" s="226"/>
      <c r="E17" s="226"/>
      <c r="F17" s="226"/>
      <c r="G17" s="226"/>
      <c r="H17" s="226"/>
      <c r="I17" s="226"/>
      <c r="J17" s="226"/>
    </row>
    <row r="18" spans="1:10">
      <c r="A18" s="226"/>
      <c r="B18" s="226"/>
      <c r="C18" s="226"/>
      <c r="D18" s="226"/>
      <c r="E18" s="226"/>
      <c r="F18" s="226"/>
      <c r="G18" s="226"/>
      <c r="H18" s="226"/>
      <c r="I18" s="226"/>
      <c r="J18" s="226"/>
    </row>
    <row r="19" spans="1:10">
      <c r="E19" s="224" t="s">
        <v>96</v>
      </c>
    </row>
    <row r="23" spans="1:10">
      <c r="C23" s="225"/>
    </row>
  </sheetData>
  <phoneticPr fontId="0" type="noConversion"/>
  <printOptions horizontalCentered="1" verticalCentered="1" gridLinesSet="0"/>
  <pageMargins left="0.23" right="0.25" top="0.7" bottom="0.17" header="0.5" footer="0.18"/>
  <pageSetup paperSize="9" orientation="landscape" horizontalDpi="120" verticalDpi="144" r:id="rId1"/>
  <headerFooter alignWithMargins="0">
    <oddHeader xml:space="preserve">&amp;L&amp;"MS Sans Serif,Bold"CNPP
SERVICIUL PROIECTE, STUDII ȘI ANALIZE
</oddHeader>
    <oddFooter>&amp;R&amp;"MS Sans Serif,Bold"Operator de date cu caracter personal nr. 4104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C14"/>
  <sheetViews>
    <sheetView workbookViewId="0">
      <selection sqref="A1:XFD1048576"/>
    </sheetView>
  </sheetViews>
  <sheetFormatPr defaultRowHeight="12.75"/>
  <cols>
    <col min="1" max="1" width="107.140625" style="288" customWidth="1"/>
    <col min="2" max="2" width="16.5703125" style="288" bestFit="1" customWidth="1"/>
    <col min="3" max="3" width="18.42578125" style="288" bestFit="1" customWidth="1"/>
    <col min="4" max="16384" width="9.140625" style="288"/>
  </cols>
  <sheetData>
    <row r="1" spans="1:3" ht="18">
      <c r="A1" s="554" t="s">
        <v>373</v>
      </c>
      <c r="B1" s="554"/>
      <c r="C1" s="554"/>
    </row>
    <row r="2" spans="1:3" ht="18">
      <c r="A2" s="359"/>
      <c r="B2" s="359"/>
      <c r="C2" s="359"/>
    </row>
    <row r="3" spans="1:3" ht="30" customHeight="1" thickBot="1">
      <c r="A3" s="555" t="s">
        <v>382</v>
      </c>
      <c r="B3" s="556"/>
      <c r="C3" s="556"/>
    </row>
    <row r="4" spans="1:3" ht="60" customHeight="1" thickBot="1">
      <c r="A4" s="405" t="s">
        <v>185</v>
      </c>
      <c r="B4" s="405" t="s">
        <v>232</v>
      </c>
      <c r="C4" s="405" t="s">
        <v>376</v>
      </c>
    </row>
    <row r="5" spans="1:3" s="290" customFormat="1" ht="45.75" customHeight="1" thickBot="1">
      <c r="A5" s="406" t="s">
        <v>374</v>
      </c>
      <c r="B5" s="289">
        <v>97591</v>
      </c>
      <c r="C5" s="289">
        <v>193.24606777264296</v>
      </c>
    </row>
    <row r="6" spans="1:3" s="290" customFormat="1" ht="58.5" customHeight="1" thickBot="1">
      <c r="A6" s="406" t="s">
        <v>375</v>
      </c>
      <c r="B6" s="291">
        <v>41078</v>
      </c>
      <c r="C6" s="291">
        <v>1067</v>
      </c>
    </row>
    <row r="7" spans="1:3" s="290" customFormat="1" ht="91.5" customHeight="1" thickBot="1">
      <c r="A7" s="406" t="s">
        <v>335</v>
      </c>
      <c r="B7" s="291">
        <v>100345</v>
      </c>
      <c r="C7" s="291">
        <v>485</v>
      </c>
    </row>
    <row r="8" spans="1:3" s="290" customFormat="1" ht="64.5" customHeight="1" thickBot="1">
      <c r="A8" s="406" t="s">
        <v>336</v>
      </c>
      <c r="B8" s="291">
        <v>126299</v>
      </c>
      <c r="C8" s="291">
        <v>44</v>
      </c>
    </row>
    <row r="9" spans="1:3" s="290" customFormat="1" ht="41.25" customHeight="1" thickBot="1">
      <c r="A9" s="406" t="s">
        <v>334</v>
      </c>
      <c r="B9" s="291">
        <v>12146</v>
      </c>
      <c r="C9" s="291">
        <v>1657</v>
      </c>
    </row>
    <row r="10" spans="1:3" s="290" customFormat="1" ht="35.1" customHeight="1" thickBot="1">
      <c r="A10" s="407" t="s">
        <v>337</v>
      </c>
      <c r="B10" s="292">
        <v>553</v>
      </c>
      <c r="C10" s="292">
        <v>342.95090909090908</v>
      </c>
    </row>
    <row r="11" spans="1:3" s="290" customFormat="1" ht="35.1" customHeight="1" thickBot="1">
      <c r="A11" s="407" t="s">
        <v>338</v>
      </c>
      <c r="B11" s="292">
        <v>11358</v>
      </c>
      <c r="C11" s="292">
        <v>759</v>
      </c>
    </row>
    <row r="12" spans="1:3" s="290" customFormat="1" ht="35.1" customHeight="1" thickBot="1">
      <c r="A12" s="407" t="s">
        <v>339</v>
      </c>
      <c r="B12" s="292">
        <v>157627</v>
      </c>
      <c r="C12" s="292">
        <v>112.24009172511894</v>
      </c>
    </row>
    <row r="13" spans="1:3">
      <c r="C13" s="288" t="s">
        <v>186</v>
      </c>
    </row>
    <row r="14" spans="1:3" ht="24.75" customHeight="1">
      <c r="A14" s="288" t="s">
        <v>256</v>
      </c>
    </row>
  </sheetData>
  <mergeCells count="2">
    <mergeCell ref="A1:C1"/>
    <mergeCell ref="A3:C3"/>
  </mergeCells>
  <pageMargins left="0" right="0.23622047244094499" top="1.7322834645669301" bottom="1.25984251968504" header="1.25984251968504" footer="0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24"/>
  <sheetViews>
    <sheetView showGridLines="0" workbookViewId="0">
      <selection activeCell="E4" sqref="E4"/>
    </sheetView>
  </sheetViews>
  <sheetFormatPr defaultRowHeight="12.75"/>
  <cols>
    <col min="1" max="1" width="42.5703125" customWidth="1"/>
    <col min="2" max="2" width="10.42578125" customWidth="1"/>
    <col min="3" max="3" width="11.5703125" customWidth="1"/>
    <col min="4" max="4" width="18.28515625" customWidth="1"/>
    <col min="5" max="5" width="17.5703125" bestFit="1" customWidth="1"/>
  </cols>
  <sheetData>
    <row r="2" spans="1:9" ht="18.75">
      <c r="A2" s="2" t="s">
        <v>67</v>
      </c>
      <c r="B2" s="1"/>
      <c r="C2" s="1"/>
      <c r="D2" s="1"/>
    </row>
    <row r="3" spans="1:9" ht="18.75">
      <c r="A3" s="4" t="s">
        <v>82</v>
      </c>
      <c r="B3" s="2"/>
      <c r="C3" s="2"/>
      <c r="D3" s="2"/>
      <c r="E3" s="3"/>
    </row>
    <row r="4" spans="1:9" ht="13.5" thickBot="1">
      <c r="A4" t="s">
        <v>0</v>
      </c>
    </row>
    <row r="5" spans="1:9" ht="32.25" thickBot="1">
      <c r="A5" s="75" t="s">
        <v>15</v>
      </c>
      <c r="B5" s="76" t="s">
        <v>80</v>
      </c>
      <c r="C5" s="77" t="s">
        <v>16</v>
      </c>
      <c r="D5" s="77" t="s">
        <v>32</v>
      </c>
    </row>
    <row r="6" spans="1:9" ht="18.75" thickBot="1">
      <c r="A6" s="78">
        <v>0</v>
      </c>
      <c r="B6" s="79">
        <v>1</v>
      </c>
      <c r="C6" s="80">
        <v>2</v>
      </c>
      <c r="D6" s="80">
        <v>3</v>
      </c>
    </row>
    <row r="7" spans="1:9" ht="15.75">
      <c r="A7" s="81" t="s">
        <v>17</v>
      </c>
      <c r="B7" s="82">
        <v>5</v>
      </c>
      <c r="C7" s="83">
        <v>142</v>
      </c>
      <c r="D7" s="96">
        <v>5207.7</v>
      </c>
    </row>
    <row r="8" spans="1:9" ht="15.75">
      <c r="A8" s="84" t="s">
        <v>18</v>
      </c>
      <c r="B8" s="85"/>
      <c r="C8" s="86"/>
      <c r="D8" s="97"/>
    </row>
    <row r="9" spans="1:9" ht="15.75">
      <c r="A9" s="87" t="s">
        <v>19</v>
      </c>
      <c r="B9" s="88">
        <v>3</v>
      </c>
      <c r="C9" s="86"/>
      <c r="D9" s="97"/>
    </row>
    <row r="10" spans="1:9" ht="15.75">
      <c r="A10" s="87" t="s">
        <v>20</v>
      </c>
      <c r="B10" s="89">
        <v>1</v>
      </c>
      <c r="C10" s="86"/>
      <c r="D10" s="97"/>
    </row>
    <row r="11" spans="1:9" ht="15.75">
      <c r="A11" s="90" t="s">
        <v>21</v>
      </c>
      <c r="B11" s="89">
        <v>1</v>
      </c>
      <c r="C11" s="83"/>
      <c r="D11" s="96"/>
    </row>
    <row r="12" spans="1:9" ht="15.75">
      <c r="A12" s="81" t="s">
        <v>22</v>
      </c>
      <c r="B12" s="91">
        <v>0</v>
      </c>
      <c r="C12" s="83">
        <v>0</v>
      </c>
      <c r="D12" s="98">
        <v>0</v>
      </c>
    </row>
    <row r="13" spans="1:9" ht="15.75">
      <c r="A13" s="92" t="s">
        <v>23</v>
      </c>
      <c r="B13" s="82">
        <v>3</v>
      </c>
      <c r="C13" s="83">
        <v>93</v>
      </c>
      <c r="D13" s="96">
        <v>2071</v>
      </c>
    </row>
    <row r="14" spans="1:9" ht="16.5" thickBot="1">
      <c r="A14" s="93" t="s">
        <v>24</v>
      </c>
      <c r="B14" s="94"/>
      <c r="C14" s="95"/>
      <c r="D14" s="99">
        <v>469.6</v>
      </c>
    </row>
    <row r="15" spans="1:9" ht="13.5" customHeight="1">
      <c r="A15" s="26"/>
      <c r="B15" s="27"/>
      <c r="C15" s="27"/>
      <c r="D15" s="27"/>
      <c r="E15" s="27"/>
      <c r="F15" s="27"/>
      <c r="G15" s="27"/>
      <c r="H15" s="27"/>
      <c r="I15" s="27"/>
    </row>
    <row r="16" spans="1:9" ht="12.75" customHeight="1">
      <c r="A16" s="557" t="s">
        <v>81</v>
      </c>
      <c r="B16" s="558"/>
      <c r="C16" s="558"/>
      <c r="D16" s="558"/>
      <c r="E16" s="558"/>
      <c r="F16" s="558"/>
      <c r="G16" s="558"/>
      <c r="H16" s="558"/>
      <c r="I16" s="558"/>
    </row>
    <row r="17" spans="1:9" ht="18" customHeight="1">
      <c r="A17" s="558"/>
      <c r="B17" s="558"/>
      <c r="C17" s="558"/>
      <c r="D17" s="558"/>
      <c r="E17" s="558"/>
      <c r="F17" s="558"/>
      <c r="G17" s="558"/>
      <c r="H17" s="558"/>
      <c r="I17" s="558"/>
    </row>
    <row r="18" spans="1:9" ht="15.75">
      <c r="A18" s="18"/>
      <c r="B18" s="28"/>
      <c r="C18" s="28"/>
      <c r="D18" s="28"/>
      <c r="E18" s="28"/>
      <c r="F18" s="28"/>
      <c r="G18" s="28"/>
      <c r="H18" s="28"/>
      <c r="I18" s="28"/>
    </row>
    <row r="24" spans="1:9">
      <c r="B24" t="s">
        <v>44</v>
      </c>
    </row>
  </sheetData>
  <mergeCells count="1">
    <mergeCell ref="A16:I17"/>
  </mergeCells>
  <phoneticPr fontId="0" type="noConversion"/>
  <printOptions horizontalCentered="1" verticalCentered="1" gridLinesSet="0"/>
  <pageMargins left="1.87" right="0.69" top="1" bottom="0.56999999999999995" header="0.25" footer="0.25"/>
  <pageSetup paperSize="9" scale="105" orientation="landscape" horizontalDpi="120" verticalDpi="144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4"/>
  </sheetPr>
  <dimension ref="A1:G12"/>
  <sheetViews>
    <sheetView workbookViewId="0">
      <selection activeCell="G5" sqref="G5"/>
    </sheetView>
  </sheetViews>
  <sheetFormatPr defaultRowHeight="15"/>
  <cols>
    <col min="1" max="1" width="65" style="478" customWidth="1"/>
    <col min="2" max="3" width="15.28515625" customWidth="1"/>
    <col min="4" max="4" width="14.42578125" customWidth="1"/>
    <col min="5" max="5" width="15" customWidth="1"/>
    <col min="6" max="6" width="10.7109375" bestFit="1" customWidth="1"/>
    <col min="257" max="257" width="65" customWidth="1"/>
    <col min="258" max="259" width="15.28515625" customWidth="1"/>
    <col min="260" max="260" width="14.42578125" customWidth="1"/>
    <col min="261" max="261" width="15" customWidth="1"/>
    <col min="262" max="262" width="10.7109375" bestFit="1" customWidth="1"/>
    <col min="513" max="513" width="65" customWidth="1"/>
    <col min="514" max="515" width="15.28515625" customWidth="1"/>
    <col min="516" max="516" width="14.42578125" customWidth="1"/>
    <col min="517" max="517" width="15" customWidth="1"/>
    <col min="518" max="518" width="10.7109375" bestFit="1" customWidth="1"/>
    <col min="769" max="769" width="65" customWidth="1"/>
    <col min="770" max="771" width="15.28515625" customWidth="1"/>
    <col min="772" max="772" width="14.42578125" customWidth="1"/>
    <col min="773" max="773" width="15" customWidth="1"/>
    <col min="774" max="774" width="10.7109375" bestFit="1" customWidth="1"/>
    <col min="1025" max="1025" width="65" customWidth="1"/>
    <col min="1026" max="1027" width="15.28515625" customWidth="1"/>
    <col min="1028" max="1028" width="14.42578125" customWidth="1"/>
    <col min="1029" max="1029" width="15" customWidth="1"/>
    <col min="1030" max="1030" width="10.7109375" bestFit="1" customWidth="1"/>
    <col min="1281" max="1281" width="65" customWidth="1"/>
    <col min="1282" max="1283" width="15.28515625" customWidth="1"/>
    <col min="1284" max="1284" width="14.42578125" customWidth="1"/>
    <col min="1285" max="1285" width="15" customWidth="1"/>
    <col min="1286" max="1286" width="10.7109375" bestFit="1" customWidth="1"/>
    <col min="1537" max="1537" width="65" customWidth="1"/>
    <col min="1538" max="1539" width="15.28515625" customWidth="1"/>
    <col min="1540" max="1540" width="14.42578125" customWidth="1"/>
    <col min="1541" max="1541" width="15" customWidth="1"/>
    <col min="1542" max="1542" width="10.7109375" bestFit="1" customWidth="1"/>
    <col min="1793" max="1793" width="65" customWidth="1"/>
    <col min="1794" max="1795" width="15.28515625" customWidth="1"/>
    <col min="1796" max="1796" width="14.42578125" customWidth="1"/>
    <col min="1797" max="1797" width="15" customWidth="1"/>
    <col min="1798" max="1798" width="10.7109375" bestFit="1" customWidth="1"/>
    <col min="2049" max="2049" width="65" customWidth="1"/>
    <col min="2050" max="2051" width="15.28515625" customWidth="1"/>
    <col min="2052" max="2052" width="14.42578125" customWidth="1"/>
    <col min="2053" max="2053" width="15" customWidth="1"/>
    <col min="2054" max="2054" width="10.7109375" bestFit="1" customWidth="1"/>
    <col min="2305" max="2305" width="65" customWidth="1"/>
    <col min="2306" max="2307" width="15.28515625" customWidth="1"/>
    <col min="2308" max="2308" width="14.42578125" customWidth="1"/>
    <col min="2309" max="2309" width="15" customWidth="1"/>
    <col min="2310" max="2310" width="10.7109375" bestFit="1" customWidth="1"/>
    <col min="2561" max="2561" width="65" customWidth="1"/>
    <col min="2562" max="2563" width="15.28515625" customWidth="1"/>
    <col min="2564" max="2564" width="14.42578125" customWidth="1"/>
    <col min="2565" max="2565" width="15" customWidth="1"/>
    <col min="2566" max="2566" width="10.7109375" bestFit="1" customWidth="1"/>
    <col min="2817" max="2817" width="65" customWidth="1"/>
    <col min="2818" max="2819" width="15.28515625" customWidth="1"/>
    <col min="2820" max="2820" width="14.42578125" customWidth="1"/>
    <col min="2821" max="2821" width="15" customWidth="1"/>
    <col min="2822" max="2822" width="10.7109375" bestFit="1" customWidth="1"/>
    <col min="3073" max="3073" width="65" customWidth="1"/>
    <col min="3074" max="3075" width="15.28515625" customWidth="1"/>
    <col min="3076" max="3076" width="14.42578125" customWidth="1"/>
    <col min="3077" max="3077" width="15" customWidth="1"/>
    <col min="3078" max="3078" width="10.7109375" bestFit="1" customWidth="1"/>
    <col min="3329" max="3329" width="65" customWidth="1"/>
    <col min="3330" max="3331" width="15.28515625" customWidth="1"/>
    <col min="3332" max="3332" width="14.42578125" customWidth="1"/>
    <col min="3333" max="3333" width="15" customWidth="1"/>
    <col min="3334" max="3334" width="10.7109375" bestFit="1" customWidth="1"/>
    <col min="3585" max="3585" width="65" customWidth="1"/>
    <col min="3586" max="3587" width="15.28515625" customWidth="1"/>
    <col min="3588" max="3588" width="14.42578125" customWidth="1"/>
    <col min="3589" max="3589" width="15" customWidth="1"/>
    <col min="3590" max="3590" width="10.7109375" bestFit="1" customWidth="1"/>
    <col min="3841" max="3841" width="65" customWidth="1"/>
    <col min="3842" max="3843" width="15.28515625" customWidth="1"/>
    <col min="3844" max="3844" width="14.42578125" customWidth="1"/>
    <col min="3845" max="3845" width="15" customWidth="1"/>
    <col min="3846" max="3846" width="10.7109375" bestFit="1" customWidth="1"/>
    <col min="4097" max="4097" width="65" customWidth="1"/>
    <col min="4098" max="4099" width="15.28515625" customWidth="1"/>
    <col min="4100" max="4100" width="14.42578125" customWidth="1"/>
    <col min="4101" max="4101" width="15" customWidth="1"/>
    <col min="4102" max="4102" width="10.7109375" bestFit="1" customWidth="1"/>
    <col min="4353" max="4353" width="65" customWidth="1"/>
    <col min="4354" max="4355" width="15.28515625" customWidth="1"/>
    <col min="4356" max="4356" width="14.42578125" customWidth="1"/>
    <col min="4357" max="4357" width="15" customWidth="1"/>
    <col min="4358" max="4358" width="10.7109375" bestFit="1" customWidth="1"/>
    <col min="4609" max="4609" width="65" customWidth="1"/>
    <col min="4610" max="4611" width="15.28515625" customWidth="1"/>
    <col min="4612" max="4612" width="14.42578125" customWidth="1"/>
    <col min="4613" max="4613" width="15" customWidth="1"/>
    <col min="4614" max="4614" width="10.7109375" bestFit="1" customWidth="1"/>
    <col min="4865" max="4865" width="65" customWidth="1"/>
    <col min="4866" max="4867" width="15.28515625" customWidth="1"/>
    <col min="4868" max="4868" width="14.42578125" customWidth="1"/>
    <col min="4869" max="4869" width="15" customWidth="1"/>
    <col min="4870" max="4870" width="10.7109375" bestFit="1" customWidth="1"/>
    <col min="5121" max="5121" width="65" customWidth="1"/>
    <col min="5122" max="5123" width="15.28515625" customWidth="1"/>
    <col min="5124" max="5124" width="14.42578125" customWidth="1"/>
    <col min="5125" max="5125" width="15" customWidth="1"/>
    <col min="5126" max="5126" width="10.7109375" bestFit="1" customWidth="1"/>
    <col min="5377" max="5377" width="65" customWidth="1"/>
    <col min="5378" max="5379" width="15.28515625" customWidth="1"/>
    <col min="5380" max="5380" width="14.42578125" customWidth="1"/>
    <col min="5381" max="5381" width="15" customWidth="1"/>
    <col min="5382" max="5382" width="10.7109375" bestFit="1" customWidth="1"/>
    <col min="5633" max="5633" width="65" customWidth="1"/>
    <col min="5634" max="5635" width="15.28515625" customWidth="1"/>
    <col min="5636" max="5636" width="14.42578125" customWidth="1"/>
    <col min="5637" max="5637" width="15" customWidth="1"/>
    <col min="5638" max="5638" width="10.7109375" bestFit="1" customWidth="1"/>
    <col min="5889" max="5889" width="65" customWidth="1"/>
    <col min="5890" max="5891" width="15.28515625" customWidth="1"/>
    <col min="5892" max="5892" width="14.42578125" customWidth="1"/>
    <col min="5893" max="5893" width="15" customWidth="1"/>
    <col min="5894" max="5894" width="10.7109375" bestFit="1" customWidth="1"/>
    <col min="6145" max="6145" width="65" customWidth="1"/>
    <col min="6146" max="6147" width="15.28515625" customWidth="1"/>
    <col min="6148" max="6148" width="14.42578125" customWidth="1"/>
    <col min="6149" max="6149" width="15" customWidth="1"/>
    <col min="6150" max="6150" width="10.7109375" bestFit="1" customWidth="1"/>
    <col min="6401" max="6401" width="65" customWidth="1"/>
    <col min="6402" max="6403" width="15.28515625" customWidth="1"/>
    <col min="6404" max="6404" width="14.42578125" customWidth="1"/>
    <col min="6405" max="6405" width="15" customWidth="1"/>
    <col min="6406" max="6406" width="10.7109375" bestFit="1" customWidth="1"/>
    <col min="6657" max="6657" width="65" customWidth="1"/>
    <col min="6658" max="6659" width="15.28515625" customWidth="1"/>
    <col min="6660" max="6660" width="14.42578125" customWidth="1"/>
    <col min="6661" max="6661" width="15" customWidth="1"/>
    <col min="6662" max="6662" width="10.7109375" bestFit="1" customWidth="1"/>
    <col min="6913" max="6913" width="65" customWidth="1"/>
    <col min="6914" max="6915" width="15.28515625" customWidth="1"/>
    <col min="6916" max="6916" width="14.42578125" customWidth="1"/>
    <col min="6917" max="6917" width="15" customWidth="1"/>
    <col min="6918" max="6918" width="10.7109375" bestFit="1" customWidth="1"/>
    <col min="7169" max="7169" width="65" customWidth="1"/>
    <col min="7170" max="7171" width="15.28515625" customWidth="1"/>
    <col min="7172" max="7172" width="14.42578125" customWidth="1"/>
    <col min="7173" max="7173" width="15" customWidth="1"/>
    <col min="7174" max="7174" width="10.7109375" bestFit="1" customWidth="1"/>
    <col min="7425" max="7425" width="65" customWidth="1"/>
    <col min="7426" max="7427" width="15.28515625" customWidth="1"/>
    <col min="7428" max="7428" width="14.42578125" customWidth="1"/>
    <col min="7429" max="7429" width="15" customWidth="1"/>
    <col min="7430" max="7430" width="10.7109375" bestFit="1" customWidth="1"/>
    <col min="7681" max="7681" width="65" customWidth="1"/>
    <col min="7682" max="7683" width="15.28515625" customWidth="1"/>
    <col min="7684" max="7684" width="14.42578125" customWidth="1"/>
    <col min="7685" max="7685" width="15" customWidth="1"/>
    <col min="7686" max="7686" width="10.7109375" bestFit="1" customWidth="1"/>
    <col min="7937" max="7937" width="65" customWidth="1"/>
    <col min="7938" max="7939" width="15.28515625" customWidth="1"/>
    <col min="7940" max="7940" width="14.42578125" customWidth="1"/>
    <col min="7941" max="7941" width="15" customWidth="1"/>
    <col min="7942" max="7942" width="10.7109375" bestFit="1" customWidth="1"/>
    <col min="8193" max="8193" width="65" customWidth="1"/>
    <col min="8194" max="8195" width="15.28515625" customWidth="1"/>
    <col min="8196" max="8196" width="14.42578125" customWidth="1"/>
    <col min="8197" max="8197" width="15" customWidth="1"/>
    <col min="8198" max="8198" width="10.7109375" bestFit="1" customWidth="1"/>
    <col min="8449" max="8449" width="65" customWidth="1"/>
    <col min="8450" max="8451" width="15.28515625" customWidth="1"/>
    <col min="8452" max="8452" width="14.42578125" customWidth="1"/>
    <col min="8453" max="8453" width="15" customWidth="1"/>
    <col min="8454" max="8454" width="10.7109375" bestFit="1" customWidth="1"/>
    <col min="8705" max="8705" width="65" customWidth="1"/>
    <col min="8706" max="8707" width="15.28515625" customWidth="1"/>
    <col min="8708" max="8708" width="14.42578125" customWidth="1"/>
    <col min="8709" max="8709" width="15" customWidth="1"/>
    <col min="8710" max="8710" width="10.7109375" bestFit="1" customWidth="1"/>
    <col min="8961" max="8961" width="65" customWidth="1"/>
    <col min="8962" max="8963" width="15.28515625" customWidth="1"/>
    <col min="8964" max="8964" width="14.42578125" customWidth="1"/>
    <col min="8965" max="8965" width="15" customWidth="1"/>
    <col min="8966" max="8966" width="10.7109375" bestFit="1" customWidth="1"/>
    <col min="9217" max="9217" width="65" customWidth="1"/>
    <col min="9218" max="9219" width="15.28515625" customWidth="1"/>
    <col min="9220" max="9220" width="14.42578125" customWidth="1"/>
    <col min="9221" max="9221" width="15" customWidth="1"/>
    <col min="9222" max="9222" width="10.7109375" bestFit="1" customWidth="1"/>
    <col min="9473" max="9473" width="65" customWidth="1"/>
    <col min="9474" max="9475" width="15.28515625" customWidth="1"/>
    <col min="9476" max="9476" width="14.42578125" customWidth="1"/>
    <col min="9477" max="9477" width="15" customWidth="1"/>
    <col min="9478" max="9478" width="10.7109375" bestFit="1" customWidth="1"/>
    <col min="9729" max="9729" width="65" customWidth="1"/>
    <col min="9730" max="9731" width="15.28515625" customWidth="1"/>
    <col min="9732" max="9732" width="14.42578125" customWidth="1"/>
    <col min="9733" max="9733" width="15" customWidth="1"/>
    <col min="9734" max="9734" width="10.7109375" bestFit="1" customWidth="1"/>
    <col min="9985" max="9985" width="65" customWidth="1"/>
    <col min="9986" max="9987" width="15.28515625" customWidth="1"/>
    <col min="9988" max="9988" width="14.42578125" customWidth="1"/>
    <col min="9989" max="9989" width="15" customWidth="1"/>
    <col min="9990" max="9990" width="10.7109375" bestFit="1" customWidth="1"/>
    <col min="10241" max="10241" width="65" customWidth="1"/>
    <col min="10242" max="10243" width="15.28515625" customWidth="1"/>
    <col min="10244" max="10244" width="14.42578125" customWidth="1"/>
    <col min="10245" max="10245" width="15" customWidth="1"/>
    <col min="10246" max="10246" width="10.7109375" bestFit="1" customWidth="1"/>
    <col min="10497" max="10497" width="65" customWidth="1"/>
    <col min="10498" max="10499" width="15.28515625" customWidth="1"/>
    <col min="10500" max="10500" width="14.42578125" customWidth="1"/>
    <col min="10501" max="10501" width="15" customWidth="1"/>
    <col min="10502" max="10502" width="10.7109375" bestFit="1" customWidth="1"/>
    <col min="10753" max="10753" width="65" customWidth="1"/>
    <col min="10754" max="10755" width="15.28515625" customWidth="1"/>
    <col min="10756" max="10756" width="14.42578125" customWidth="1"/>
    <col min="10757" max="10757" width="15" customWidth="1"/>
    <col min="10758" max="10758" width="10.7109375" bestFit="1" customWidth="1"/>
    <col min="11009" max="11009" width="65" customWidth="1"/>
    <col min="11010" max="11011" width="15.28515625" customWidth="1"/>
    <col min="11012" max="11012" width="14.42578125" customWidth="1"/>
    <col min="11013" max="11013" width="15" customWidth="1"/>
    <col min="11014" max="11014" width="10.7109375" bestFit="1" customWidth="1"/>
    <col min="11265" max="11265" width="65" customWidth="1"/>
    <col min="11266" max="11267" width="15.28515625" customWidth="1"/>
    <col min="11268" max="11268" width="14.42578125" customWidth="1"/>
    <col min="11269" max="11269" width="15" customWidth="1"/>
    <col min="11270" max="11270" width="10.7109375" bestFit="1" customWidth="1"/>
    <col min="11521" max="11521" width="65" customWidth="1"/>
    <col min="11522" max="11523" width="15.28515625" customWidth="1"/>
    <col min="11524" max="11524" width="14.42578125" customWidth="1"/>
    <col min="11525" max="11525" width="15" customWidth="1"/>
    <col min="11526" max="11526" width="10.7109375" bestFit="1" customWidth="1"/>
    <col min="11777" max="11777" width="65" customWidth="1"/>
    <col min="11778" max="11779" width="15.28515625" customWidth="1"/>
    <col min="11780" max="11780" width="14.42578125" customWidth="1"/>
    <col min="11781" max="11781" width="15" customWidth="1"/>
    <col min="11782" max="11782" width="10.7109375" bestFit="1" customWidth="1"/>
    <col min="12033" max="12033" width="65" customWidth="1"/>
    <col min="12034" max="12035" width="15.28515625" customWidth="1"/>
    <col min="12036" max="12036" width="14.42578125" customWidth="1"/>
    <col min="12037" max="12037" width="15" customWidth="1"/>
    <col min="12038" max="12038" width="10.7109375" bestFit="1" customWidth="1"/>
    <col min="12289" max="12289" width="65" customWidth="1"/>
    <col min="12290" max="12291" width="15.28515625" customWidth="1"/>
    <col min="12292" max="12292" width="14.42578125" customWidth="1"/>
    <col min="12293" max="12293" width="15" customWidth="1"/>
    <col min="12294" max="12294" width="10.7109375" bestFit="1" customWidth="1"/>
    <col min="12545" max="12545" width="65" customWidth="1"/>
    <col min="12546" max="12547" width="15.28515625" customWidth="1"/>
    <col min="12548" max="12548" width="14.42578125" customWidth="1"/>
    <col min="12549" max="12549" width="15" customWidth="1"/>
    <col min="12550" max="12550" width="10.7109375" bestFit="1" customWidth="1"/>
    <col min="12801" max="12801" width="65" customWidth="1"/>
    <col min="12802" max="12803" width="15.28515625" customWidth="1"/>
    <col min="12804" max="12804" width="14.42578125" customWidth="1"/>
    <col min="12805" max="12805" width="15" customWidth="1"/>
    <col min="12806" max="12806" width="10.7109375" bestFit="1" customWidth="1"/>
    <col min="13057" max="13057" width="65" customWidth="1"/>
    <col min="13058" max="13059" width="15.28515625" customWidth="1"/>
    <col min="13060" max="13060" width="14.42578125" customWidth="1"/>
    <col min="13061" max="13061" width="15" customWidth="1"/>
    <col min="13062" max="13062" width="10.7109375" bestFit="1" customWidth="1"/>
    <col min="13313" max="13313" width="65" customWidth="1"/>
    <col min="13314" max="13315" width="15.28515625" customWidth="1"/>
    <col min="13316" max="13316" width="14.42578125" customWidth="1"/>
    <col min="13317" max="13317" width="15" customWidth="1"/>
    <col min="13318" max="13318" width="10.7109375" bestFit="1" customWidth="1"/>
    <col min="13569" max="13569" width="65" customWidth="1"/>
    <col min="13570" max="13571" width="15.28515625" customWidth="1"/>
    <col min="13572" max="13572" width="14.42578125" customWidth="1"/>
    <col min="13573" max="13573" width="15" customWidth="1"/>
    <col min="13574" max="13574" width="10.7109375" bestFit="1" customWidth="1"/>
    <col min="13825" max="13825" width="65" customWidth="1"/>
    <col min="13826" max="13827" width="15.28515625" customWidth="1"/>
    <col min="13828" max="13828" width="14.42578125" customWidth="1"/>
    <col min="13829" max="13829" width="15" customWidth="1"/>
    <col min="13830" max="13830" width="10.7109375" bestFit="1" customWidth="1"/>
    <col min="14081" max="14081" width="65" customWidth="1"/>
    <col min="14082" max="14083" width="15.28515625" customWidth="1"/>
    <col min="14084" max="14084" width="14.42578125" customWidth="1"/>
    <col min="14085" max="14085" width="15" customWidth="1"/>
    <col min="14086" max="14086" width="10.7109375" bestFit="1" customWidth="1"/>
    <col min="14337" max="14337" width="65" customWidth="1"/>
    <col min="14338" max="14339" width="15.28515625" customWidth="1"/>
    <col min="14340" max="14340" width="14.42578125" customWidth="1"/>
    <col min="14341" max="14341" width="15" customWidth="1"/>
    <col min="14342" max="14342" width="10.7109375" bestFit="1" customWidth="1"/>
    <col min="14593" max="14593" width="65" customWidth="1"/>
    <col min="14594" max="14595" width="15.28515625" customWidth="1"/>
    <col min="14596" max="14596" width="14.42578125" customWidth="1"/>
    <col min="14597" max="14597" width="15" customWidth="1"/>
    <col min="14598" max="14598" width="10.7109375" bestFit="1" customWidth="1"/>
    <col min="14849" max="14849" width="65" customWidth="1"/>
    <col min="14850" max="14851" width="15.28515625" customWidth="1"/>
    <col min="14852" max="14852" width="14.42578125" customWidth="1"/>
    <col min="14853" max="14853" width="15" customWidth="1"/>
    <col min="14854" max="14854" width="10.7109375" bestFit="1" customWidth="1"/>
    <col min="15105" max="15105" width="65" customWidth="1"/>
    <col min="15106" max="15107" width="15.28515625" customWidth="1"/>
    <col min="15108" max="15108" width="14.42578125" customWidth="1"/>
    <col min="15109" max="15109" width="15" customWidth="1"/>
    <col min="15110" max="15110" width="10.7109375" bestFit="1" customWidth="1"/>
    <col min="15361" max="15361" width="65" customWidth="1"/>
    <col min="15362" max="15363" width="15.28515625" customWidth="1"/>
    <col min="15364" max="15364" width="14.42578125" customWidth="1"/>
    <col min="15365" max="15365" width="15" customWidth="1"/>
    <col min="15366" max="15366" width="10.7109375" bestFit="1" customWidth="1"/>
    <col min="15617" max="15617" width="65" customWidth="1"/>
    <col min="15618" max="15619" width="15.28515625" customWidth="1"/>
    <col min="15620" max="15620" width="14.42578125" customWidth="1"/>
    <col min="15621" max="15621" width="15" customWidth="1"/>
    <col min="15622" max="15622" width="10.7109375" bestFit="1" customWidth="1"/>
    <col min="15873" max="15873" width="65" customWidth="1"/>
    <col min="15874" max="15875" width="15.28515625" customWidth="1"/>
    <col min="15876" max="15876" width="14.42578125" customWidth="1"/>
    <col min="15877" max="15877" width="15" customWidth="1"/>
    <col min="15878" max="15878" width="10.7109375" bestFit="1" customWidth="1"/>
    <col min="16129" max="16129" width="65" customWidth="1"/>
    <col min="16130" max="16131" width="15.28515625" customWidth="1"/>
    <col min="16132" max="16132" width="14.42578125" customWidth="1"/>
    <col min="16133" max="16133" width="15" customWidth="1"/>
    <col min="16134" max="16134" width="10.7109375" bestFit="1" customWidth="1"/>
  </cols>
  <sheetData>
    <row r="1" spans="1:7" ht="39.75" customHeight="1">
      <c r="A1" s="559" t="s">
        <v>231</v>
      </c>
      <c r="B1" s="559"/>
      <c r="C1" s="559"/>
      <c r="D1" s="559"/>
      <c r="E1" s="559"/>
    </row>
    <row r="2" spans="1:7" s="460" customFormat="1" ht="29.25" customHeight="1" thickBot="1">
      <c r="A2" s="560" t="s">
        <v>392</v>
      </c>
      <c r="B2" s="560"/>
      <c r="C2" s="560"/>
      <c r="D2" s="560"/>
      <c r="E2" s="560"/>
    </row>
    <row r="3" spans="1:7" s="460" customFormat="1" ht="44.25" customHeight="1" thickBot="1">
      <c r="A3" s="561" t="s">
        <v>185</v>
      </c>
      <c r="B3" s="563" t="s">
        <v>232</v>
      </c>
      <c r="C3" s="565" t="s">
        <v>393</v>
      </c>
      <c r="D3" s="566"/>
      <c r="E3" s="567"/>
    </row>
    <row r="4" spans="1:7" s="460" customFormat="1" ht="109.5" customHeight="1" thickBot="1">
      <c r="A4" s="562"/>
      <c r="B4" s="564"/>
      <c r="C4" s="461" t="s">
        <v>102</v>
      </c>
      <c r="D4" s="462" t="s">
        <v>230</v>
      </c>
      <c r="E4" s="462" t="s">
        <v>229</v>
      </c>
    </row>
    <row r="5" spans="1:7" s="460" customFormat="1" ht="48" customHeight="1" thickBot="1">
      <c r="A5" s="463" t="s">
        <v>394</v>
      </c>
      <c r="B5" s="464">
        <v>640</v>
      </c>
      <c r="C5" s="465">
        <v>5035.6031249999996</v>
      </c>
      <c r="D5" s="466">
        <v>2021.5984000000001</v>
      </c>
      <c r="E5" s="466">
        <v>3129.8514376996804</v>
      </c>
    </row>
    <row r="6" spans="1:7" s="460" customFormat="1" ht="57" customHeight="1" thickBot="1">
      <c r="A6" s="463" t="s">
        <v>395</v>
      </c>
      <c r="B6" s="464">
        <v>503</v>
      </c>
      <c r="C6" s="465">
        <v>2876.1888667992048</v>
      </c>
      <c r="D6" s="466">
        <v>1961.4074074074074</v>
      </c>
      <c r="E6" s="466">
        <v>1157.7055084745762</v>
      </c>
    </row>
    <row r="7" spans="1:7" s="460" customFormat="1" ht="56.25" customHeight="1" thickBot="1">
      <c r="A7" s="463" t="s">
        <v>227</v>
      </c>
      <c r="B7" s="467">
        <v>1305</v>
      </c>
      <c r="C7" s="465">
        <v>10973.478927203065</v>
      </c>
      <c r="D7" s="468">
        <v>2675.7954022988506</v>
      </c>
      <c r="E7" s="468">
        <v>8304.0467791411047</v>
      </c>
      <c r="F7" s="469"/>
      <c r="G7" s="469"/>
    </row>
    <row r="8" spans="1:7" s="460" customFormat="1" ht="43.5" customHeight="1" thickBot="1">
      <c r="A8" s="463" t="s">
        <v>396</v>
      </c>
      <c r="B8" s="468">
        <v>3227</v>
      </c>
      <c r="C8" s="470">
        <v>9402.5853734118373</v>
      </c>
      <c r="D8" s="468">
        <v>2073.7909090909093</v>
      </c>
      <c r="E8" s="468">
        <v>8344.8195908245507</v>
      </c>
    </row>
    <row r="9" spans="1:7" s="460" customFormat="1" ht="51.75" customHeight="1" thickBot="1">
      <c r="A9" s="463" t="s">
        <v>228</v>
      </c>
      <c r="B9" s="468">
        <v>1627</v>
      </c>
      <c r="C9" s="470">
        <v>3589.0602335586968</v>
      </c>
      <c r="D9" s="468">
        <v>1451.7096153846153</v>
      </c>
      <c r="E9" s="468">
        <v>2198.4833948339483</v>
      </c>
    </row>
    <row r="10" spans="1:7" s="460" customFormat="1" ht="58.5" customHeight="1" thickBot="1">
      <c r="A10" s="463" t="s">
        <v>397</v>
      </c>
      <c r="B10" s="468">
        <v>43</v>
      </c>
      <c r="C10" s="470">
        <v>7750.0232558139533</v>
      </c>
      <c r="D10" s="468">
        <v>3148.4545454545455</v>
      </c>
      <c r="E10" s="468">
        <v>5333.7674418604647</v>
      </c>
    </row>
    <row r="11" spans="1:7" s="474" customFormat="1" ht="15.75" customHeight="1">
      <c r="A11" s="471"/>
      <c r="B11" s="472"/>
      <c r="C11" s="473"/>
    </row>
    <row r="12" spans="1:7" s="477" customFormat="1">
      <c r="A12" s="475" t="s">
        <v>398</v>
      </c>
      <c r="B12" s="476"/>
      <c r="C12" s="476"/>
      <c r="D12" s="476"/>
      <c r="E12" s="476"/>
    </row>
  </sheetData>
  <mergeCells count="5">
    <mergeCell ref="A1:E1"/>
    <mergeCell ref="A2:E2"/>
    <mergeCell ref="A3:A4"/>
    <mergeCell ref="B3:B4"/>
    <mergeCell ref="C3:E3"/>
  </mergeCells>
  <pageMargins left="0" right="3.937007874015748E-2" top="0.86614173228346458" bottom="0.15748031496062992" header="0.51181102362204722" footer="0.15748031496062992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39"/>
    <pageSetUpPr fitToPage="1"/>
  </sheetPr>
  <dimension ref="A1:I57"/>
  <sheetViews>
    <sheetView topLeftCell="A31" workbookViewId="0">
      <selection activeCell="A28" sqref="A1:XFD1048576"/>
    </sheetView>
  </sheetViews>
  <sheetFormatPr defaultRowHeight="12.75"/>
  <cols>
    <col min="1" max="1" width="6.85546875" style="288" customWidth="1"/>
    <col min="2" max="2" width="20.5703125" style="288" bestFit="1" customWidth="1"/>
    <col min="3" max="3" width="13" style="288" customWidth="1"/>
    <col min="4" max="4" width="17.85546875" style="288" customWidth="1"/>
    <col min="5" max="5" width="13.140625" style="288" customWidth="1"/>
    <col min="6" max="6" width="18.7109375" style="288" customWidth="1"/>
    <col min="7" max="16384" width="9.140625" style="288"/>
  </cols>
  <sheetData>
    <row r="1" spans="1:9" s="293" customFormat="1" ht="46.5" customHeight="1" thickBot="1">
      <c r="A1" s="570" t="s">
        <v>187</v>
      </c>
      <c r="B1" s="572" t="s">
        <v>273</v>
      </c>
      <c r="C1" s="575" t="s">
        <v>386</v>
      </c>
      <c r="D1" s="576"/>
      <c r="E1" s="576"/>
      <c r="F1" s="577"/>
    </row>
    <row r="2" spans="1:9" s="290" customFormat="1" ht="72.75" customHeight="1">
      <c r="A2" s="571"/>
      <c r="B2" s="573"/>
      <c r="C2" s="578" t="s">
        <v>188</v>
      </c>
      <c r="D2" s="579"/>
      <c r="E2" s="579" t="s">
        <v>390</v>
      </c>
      <c r="F2" s="580"/>
    </row>
    <row r="3" spans="1:9" ht="57.75" customHeight="1" thickBot="1">
      <c r="A3" s="571"/>
      <c r="B3" s="574"/>
      <c r="C3" s="408" t="s">
        <v>257</v>
      </c>
      <c r="D3" s="409" t="s">
        <v>341</v>
      </c>
      <c r="E3" s="409" t="s">
        <v>257</v>
      </c>
      <c r="F3" s="410" t="s">
        <v>341</v>
      </c>
    </row>
    <row r="4" spans="1:9" ht="15" customHeight="1">
      <c r="A4" s="411" t="s">
        <v>176</v>
      </c>
      <c r="B4" s="412" t="s">
        <v>109</v>
      </c>
      <c r="C4" s="447">
        <v>8483</v>
      </c>
      <c r="D4" s="448">
        <v>154.77166096899683</v>
      </c>
      <c r="E4" s="448">
        <v>1053</v>
      </c>
      <c r="F4" s="449">
        <v>97.59354226020892</v>
      </c>
      <c r="G4" s="294"/>
      <c r="H4" s="295"/>
      <c r="I4" s="295"/>
    </row>
    <row r="5" spans="1:9" ht="15" customHeight="1">
      <c r="A5" s="413" t="s">
        <v>177</v>
      </c>
      <c r="B5" s="414" t="s">
        <v>111</v>
      </c>
      <c r="C5" s="450">
        <v>11086</v>
      </c>
      <c r="D5" s="451">
        <v>137.55989536352155</v>
      </c>
      <c r="E5" s="451">
        <v>1515</v>
      </c>
      <c r="F5" s="452">
        <v>98.123432343234327</v>
      </c>
      <c r="G5" s="294"/>
      <c r="H5" s="295"/>
      <c r="I5" s="295"/>
    </row>
    <row r="6" spans="1:9" ht="15" customHeight="1">
      <c r="A6" s="413" t="s">
        <v>178</v>
      </c>
      <c r="B6" s="414" t="s">
        <v>302</v>
      </c>
      <c r="C6" s="450">
        <v>12653</v>
      </c>
      <c r="D6" s="451">
        <v>144.33754840749231</v>
      </c>
      <c r="E6" s="451">
        <v>2656</v>
      </c>
      <c r="F6" s="452">
        <v>108.24548192771084</v>
      </c>
      <c r="G6" s="294"/>
      <c r="H6" s="295"/>
      <c r="I6" s="295"/>
    </row>
    <row r="7" spans="1:9" ht="15" customHeight="1">
      <c r="A7" s="413" t="s">
        <v>179</v>
      </c>
      <c r="B7" s="414" t="s">
        <v>303</v>
      </c>
      <c r="C7" s="450">
        <v>14504</v>
      </c>
      <c r="D7" s="451">
        <v>132.54509100937673</v>
      </c>
      <c r="E7" s="451">
        <v>4311</v>
      </c>
      <c r="F7" s="452">
        <v>90.785664578983997</v>
      </c>
      <c r="G7" s="294"/>
      <c r="H7" s="295"/>
      <c r="I7" s="295"/>
    </row>
    <row r="8" spans="1:9" ht="15" customHeight="1">
      <c r="A8" s="413" t="s">
        <v>180</v>
      </c>
      <c r="B8" s="414" t="s">
        <v>115</v>
      </c>
      <c r="C8" s="450">
        <v>12737</v>
      </c>
      <c r="D8" s="451">
        <v>121.64701264033917</v>
      </c>
      <c r="E8" s="451">
        <v>1643</v>
      </c>
      <c r="F8" s="452">
        <v>94.574558734023128</v>
      </c>
      <c r="G8" s="294"/>
      <c r="H8" s="295"/>
      <c r="I8" s="295"/>
    </row>
    <row r="9" spans="1:9" ht="15" customHeight="1">
      <c r="A9" s="413" t="s">
        <v>181</v>
      </c>
      <c r="B9" s="414" t="s">
        <v>304</v>
      </c>
      <c r="C9" s="450">
        <v>10108</v>
      </c>
      <c r="D9" s="451">
        <v>161.22813612979817</v>
      </c>
      <c r="E9" s="451">
        <v>1214</v>
      </c>
      <c r="F9" s="452">
        <v>88.116144975288307</v>
      </c>
      <c r="G9" s="294"/>
      <c r="H9" s="295"/>
      <c r="I9" s="295"/>
    </row>
    <row r="10" spans="1:9" ht="15" customHeight="1">
      <c r="A10" s="413" t="s">
        <v>182</v>
      </c>
      <c r="B10" s="414" t="s">
        <v>305</v>
      </c>
      <c r="C10" s="450">
        <v>11848</v>
      </c>
      <c r="D10" s="451">
        <v>141.26257596218773</v>
      </c>
      <c r="E10" s="451">
        <v>5659</v>
      </c>
      <c r="F10" s="452">
        <v>79.6160098957413</v>
      </c>
      <c r="G10" s="294"/>
      <c r="H10" s="295"/>
      <c r="I10" s="295"/>
    </row>
    <row r="11" spans="1:9" ht="15" customHeight="1">
      <c r="A11" s="413" t="s">
        <v>183</v>
      </c>
      <c r="B11" s="414" t="s">
        <v>306</v>
      </c>
      <c r="C11" s="450">
        <v>6942</v>
      </c>
      <c r="D11" s="451">
        <v>143.43373667530972</v>
      </c>
      <c r="E11" s="451">
        <v>511</v>
      </c>
      <c r="F11" s="452">
        <v>94.32681017612525</v>
      </c>
      <c r="G11" s="294"/>
      <c r="H11" s="295"/>
      <c r="I11" s="295"/>
    </row>
    <row r="12" spans="1:9" ht="15" customHeight="1">
      <c r="A12" s="413" t="s">
        <v>184</v>
      </c>
      <c r="B12" s="414" t="s">
        <v>307</v>
      </c>
      <c r="C12" s="450">
        <v>8467</v>
      </c>
      <c r="D12" s="451">
        <v>129.96763906932799</v>
      </c>
      <c r="E12" s="451">
        <v>2383</v>
      </c>
      <c r="F12" s="452">
        <v>87.29836340746958</v>
      </c>
      <c r="G12" s="294"/>
      <c r="H12" s="295"/>
      <c r="I12" s="295"/>
    </row>
    <row r="13" spans="1:9" ht="15" customHeight="1">
      <c r="A13" s="413" t="s">
        <v>189</v>
      </c>
      <c r="B13" s="414" t="s">
        <v>308</v>
      </c>
      <c r="C13" s="450">
        <v>13131</v>
      </c>
      <c r="D13" s="451">
        <v>151.75660650369355</v>
      </c>
      <c r="E13" s="451">
        <v>3861</v>
      </c>
      <c r="F13" s="452">
        <v>82.168091168091166</v>
      </c>
      <c r="G13" s="294"/>
      <c r="H13" s="295"/>
      <c r="I13" s="295"/>
    </row>
    <row r="14" spans="1:9" ht="15" customHeight="1">
      <c r="A14" s="413" t="s">
        <v>190</v>
      </c>
      <c r="B14" s="414" t="s">
        <v>309</v>
      </c>
      <c r="C14" s="450">
        <v>7482</v>
      </c>
      <c r="D14" s="451">
        <v>130.11681368618017</v>
      </c>
      <c r="E14" s="451">
        <v>692</v>
      </c>
      <c r="F14" s="452">
        <v>109.77745664739885</v>
      </c>
      <c r="G14" s="294"/>
      <c r="H14" s="295"/>
      <c r="I14" s="295"/>
    </row>
    <row r="15" spans="1:9" ht="15" customHeight="1">
      <c r="A15" s="413" t="s">
        <v>191</v>
      </c>
      <c r="B15" s="414" t="s">
        <v>123</v>
      </c>
      <c r="C15" s="450">
        <v>12148</v>
      </c>
      <c r="D15" s="451">
        <v>161.02115574580179</v>
      </c>
      <c r="E15" s="451">
        <v>1862</v>
      </c>
      <c r="F15" s="452">
        <v>77.512352309344791</v>
      </c>
      <c r="G15" s="294"/>
      <c r="H15" s="295"/>
      <c r="I15" s="295"/>
    </row>
    <row r="16" spans="1:9" ht="15" customHeight="1">
      <c r="A16" s="413" t="s">
        <v>192</v>
      </c>
      <c r="B16" s="414" t="s">
        <v>310</v>
      </c>
      <c r="C16" s="450">
        <v>14842</v>
      </c>
      <c r="D16" s="451">
        <v>125.20570004042582</v>
      </c>
      <c r="E16" s="451">
        <v>1428</v>
      </c>
      <c r="F16" s="452">
        <v>112.13795518207283</v>
      </c>
      <c r="G16" s="294"/>
      <c r="H16" s="295"/>
      <c r="I16" s="295"/>
    </row>
    <row r="17" spans="1:9" ht="15" customHeight="1">
      <c r="A17" s="413" t="s">
        <v>193</v>
      </c>
      <c r="B17" s="414" t="s">
        <v>126</v>
      </c>
      <c r="C17" s="450">
        <v>4707</v>
      </c>
      <c r="D17" s="451">
        <v>141.94710006373487</v>
      </c>
      <c r="E17" s="451">
        <v>623</v>
      </c>
      <c r="F17" s="452">
        <v>96.611556982343501</v>
      </c>
      <c r="G17" s="294"/>
      <c r="H17" s="295"/>
      <c r="I17" s="295"/>
    </row>
    <row r="18" spans="1:9" ht="15" customHeight="1">
      <c r="A18" s="413" t="s">
        <v>194</v>
      </c>
      <c r="B18" s="414" t="s">
        <v>377</v>
      </c>
      <c r="C18" s="450">
        <v>11612</v>
      </c>
      <c r="D18" s="451">
        <v>144.81148811574235</v>
      </c>
      <c r="E18" s="451">
        <v>2562</v>
      </c>
      <c r="F18" s="452">
        <v>96.207259953161596</v>
      </c>
      <c r="G18" s="294"/>
      <c r="H18" s="295"/>
      <c r="I18" s="295"/>
    </row>
    <row r="19" spans="1:9" ht="15" customHeight="1">
      <c r="A19" s="413" t="s">
        <v>195</v>
      </c>
      <c r="B19" s="414" t="s">
        <v>129</v>
      </c>
      <c r="C19" s="450">
        <v>15913</v>
      </c>
      <c r="D19" s="451">
        <v>132.28592974297743</v>
      </c>
      <c r="E19" s="451">
        <v>6439</v>
      </c>
      <c r="F19" s="452">
        <v>83.086193508308739</v>
      </c>
      <c r="G19" s="294"/>
      <c r="H19" s="295"/>
      <c r="I19" s="295"/>
    </row>
    <row r="20" spans="1:9" ht="15" customHeight="1">
      <c r="A20" s="413" t="s">
        <v>196</v>
      </c>
      <c r="B20" s="414" t="s">
        <v>312</v>
      </c>
      <c r="C20" s="450">
        <v>13006</v>
      </c>
      <c r="D20" s="451">
        <v>135.76795325234508</v>
      </c>
      <c r="E20" s="451">
        <v>3751</v>
      </c>
      <c r="F20" s="452">
        <v>95.099440149293528</v>
      </c>
      <c r="G20" s="294"/>
      <c r="H20" s="295"/>
      <c r="I20" s="295"/>
    </row>
    <row r="21" spans="1:9" ht="15" customHeight="1">
      <c r="A21" s="413" t="s">
        <v>197</v>
      </c>
      <c r="B21" s="414" t="s">
        <v>132</v>
      </c>
      <c r="C21" s="450">
        <v>7110</v>
      </c>
      <c r="D21" s="451">
        <v>137.37482419127988</v>
      </c>
      <c r="E21" s="451">
        <v>1566</v>
      </c>
      <c r="F21" s="452">
        <v>116.07471264367815</v>
      </c>
      <c r="G21" s="294"/>
      <c r="H21" s="295"/>
      <c r="I21" s="295"/>
    </row>
    <row r="22" spans="1:9" ht="15" customHeight="1">
      <c r="A22" s="413" t="s">
        <v>198</v>
      </c>
      <c r="B22" s="414" t="s">
        <v>134</v>
      </c>
      <c r="C22" s="450">
        <v>7416</v>
      </c>
      <c r="D22" s="451">
        <v>133.26119201725999</v>
      </c>
      <c r="E22" s="451">
        <v>845</v>
      </c>
      <c r="F22" s="452">
        <v>100.15502958579881</v>
      </c>
      <c r="G22" s="294"/>
      <c r="H22" s="295"/>
      <c r="I22" s="295"/>
    </row>
    <row r="23" spans="1:9" ht="15" customHeight="1">
      <c r="A23" s="413" t="s">
        <v>199</v>
      </c>
      <c r="B23" s="414" t="s">
        <v>136</v>
      </c>
      <c r="C23" s="450">
        <v>9171</v>
      </c>
      <c r="D23" s="451">
        <v>171.525678770036</v>
      </c>
      <c r="E23" s="451">
        <v>706</v>
      </c>
      <c r="F23" s="452">
        <v>108.50991501416431</v>
      </c>
      <c r="G23" s="294"/>
      <c r="H23" s="295"/>
      <c r="I23" s="295"/>
    </row>
    <row r="24" spans="1:9" ht="15" customHeight="1">
      <c r="A24" s="413" t="s">
        <v>200</v>
      </c>
      <c r="B24" s="414" t="s">
        <v>313</v>
      </c>
      <c r="C24" s="450">
        <v>6913</v>
      </c>
      <c r="D24" s="451">
        <v>123.12888760306669</v>
      </c>
      <c r="E24" s="451">
        <v>2278</v>
      </c>
      <c r="F24" s="452">
        <v>79.919227392449514</v>
      </c>
      <c r="G24" s="294"/>
      <c r="H24" s="295"/>
      <c r="I24" s="295"/>
    </row>
    <row r="25" spans="1:9" ht="15" customHeight="1">
      <c r="A25" s="413" t="s">
        <v>201</v>
      </c>
      <c r="B25" s="414" t="s">
        <v>269</v>
      </c>
      <c r="C25" s="450">
        <v>16649</v>
      </c>
      <c r="D25" s="451">
        <v>131.99975974533004</v>
      </c>
      <c r="E25" s="451">
        <v>6667</v>
      </c>
      <c r="F25" s="452">
        <v>81.844457777111145</v>
      </c>
      <c r="G25" s="294"/>
      <c r="H25" s="295"/>
      <c r="I25" s="295"/>
    </row>
    <row r="26" spans="1:9" ht="15" customHeight="1">
      <c r="A26" s="413" t="s">
        <v>202</v>
      </c>
      <c r="B26" s="414" t="s">
        <v>140</v>
      </c>
      <c r="C26" s="450">
        <v>8110</v>
      </c>
      <c r="D26" s="451">
        <v>120.45450061652281</v>
      </c>
      <c r="E26" s="451">
        <v>3013</v>
      </c>
      <c r="F26" s="452">
        <v>87.304347826086953</v>
      </c>
      <c r="G26" s="294"/>
      <c r="H26" s="295"/>
      <c r="I26" s="295"/>
    </row>
    <row r="27" spans="1:9" ht="15" customHeight="1">
      <c r="A27" s="413" t="s">
        <v>203</v>
      </c>
      <c r="B27" s="414" t="s">
        <v>314</v>
      </c>
      <c r="C27" s="450">
        <v>13304</v>
      </c>
      <c r="D27" s="451">
        <v>141.71963319302466</v>
      </c>
      <c r="E27" s="451">
        <v>1567</v>
      </c>
      <c r="F27" s="452">
        <v>97.879387364390553</v>
      </c>
      <c r="G27" s="294"/>
      <c r="H27" s="295"/>
      <c r="I27" s="295"/>
    </row>
    <row r="28" spans="1:9" ht="15" customHeight="1">
      <c r="A28" s="413" t="s">
        <v>204</v>
      </c>
      <c r="B28" s="414" t="s">
        <v>315</v>
      </c>
      <c r="C28" s="450">
        <v>7036</v>
      </c>
      <c r="D28" s="451">
        <v>137.71347356452529</v>
      </c>
      <c r="E28" s="451">
        <v>2391</v>
      </c>
      <c r="F28" s="452">
        <v>99.55708908406524</v>
      </c>
      <c r="G28" s="294"/>
      <c r="H28" s="295"/>
      <c r="I28" s="295"/>
    </row>
    <row r="29" spans="1:9" ht="15" customHeight="1">
      <c r="A29" s="413" t="s">
        <v>205</v>
      </c>
      <c r="B29" s="414" t="s">
        <v>316</v>
      </c>
      <c r="C29" s="450">
        <v>12114</v>
      </c>
      <c r="D29" s="451">
        <v>132.00891530460623</v>
      </c>
      <c r="E29" s="451">
        <v>2594</v>
      </c>
      <c r="F29" s="452">
        <v>85.32883577486507</v>
      </c>
      <c r="G29" s="294"/>
      <c r="H29" s="295"/>
      <c r="I29" s="295"/>
    </row>
    <row r="30" spans="1:9" ht="15" customHeight="1">
      <c r="A30" s="413" t="s">
        <v>206</v>
      </c>
      <c r="B30" s="414" t="s">
        <v>317</v>
      </c>
      <c r="C30" s="450">
        <v>12693</v>
      </c>
      <c r="D30" s="451">
        <v>130.17033010320648</v>
      </c>
      <c r="E30" s="451">
        <v>3774</v>
      </c>
      <c r="F30" s="452">
        <v>92.509803921568633</v>
      </c>
      <c r="G30" s="294"/>
      <c r="H30" s="295"/>
      <c r="I30" s="295"/>
    </row>
    <row r="31" spans="1:9" ht="15" customHeight="1">
      <c r="A31" s="413" t="s">
        <v>207</v>
      </c>
      <c r="B31" s="414" t="s">
        <v>146</v>
      </c>
      <c r="C31" s="450">
        <v>12890</v>
      </c>
      <c r="D31" s="451">
        <v>123.63894491854151</v>
      </c>
      <c r="E31" s="451">
        <v>6818</v>
      </c>
      <c r="F31" s="452">
        <v>91.966705778820767</v>
      </c>
      <c r="G31" s="294"/>
      <c r="H31" s="295"/>
      <c r="I31" s="295"/>
    </row>
    <row r="32" spans="1:9" ht="15" customHeight="1">
      <c r="A32" s="413" t="s">
        <v>208</v>
      </c>
      <c r="B32" s="414" t="s">
        <v>148</v>
      </c>
      <c r="C32" s="450">
        <v>14685</v>
      </c>
      <c r="D32" s="451">
        <v>153.38283963227784</v>
      </c>
      <c r="E32" s="451">
        <v>2207</v>
      </c>
      <c r="F32" s="452">
        <v>98.948799275033977</v>
      </c>
      <c r="G32" s="294"/>
      <c r="H32" s="295"/>
      <c r="I32" s="295"/>
    </row>
    <row r="33" spans="1:9" ht="15" customHeight="1">
      <c r="A33" s="413" t="s">
        <v>209</v>
      </c>
      <c r="B33" s="414" t="s">
        <v>150</v>
      </c>
      <c r="C33" s="450">
        <v>10258</v>
      </c>
      <c r="D33" s="451">
        <v>140.64856697211931</v>
      </c>
      <c r="E33" s="451">
        <v>1283</v>
      </c>
      <c r="F33" s="452">
        <v>94.619641465315667</v>
      </c>
      <c r="G33" s="294"/>
      <c r="H33" s="295"/>
      <c r="I33" s="295"/>
    </row>
    <row r="34" spans="1:9" ht="15" customHeight="1">
      <c r="A34" s="413" t="s">
        <v>210</v>
      </c>
      <c r="B34" s="414" t="s">
        <v>318</v>
      </c>
      <c r="C34" s="450">
        <v>5724</v>
      </c>
      <c r="D34" s="451">
        <v>131.91491963661775</v>
      </c>
      <c r="E34" s="451">
        <v>1310</v>
      </c>
      <c r="F34" s="452">
        <v>86.501526717557255</v>
      </c>
      <c r="G34" s="294"/>
      <c r="H34" s="295"/>
      <c r="I34" s="295"/>
    </row>
    <row r="35" spans="1:9" ht="15" customHeight="1">
      <c r="A35" s="413" t="s">
        <v>211</v>
      </c>
      <c r="B35" s="414" t="s">
        <v>153</v>
      </c>
      <c r="C35" s="450">
        <v>7260</v>
      </c>
      <c r="D35" s="451">
        <v>149.02809917355373</v>
      </c>
      <c r="E35" s="451">
        <v>941</v>
      </c>
      <c r="F35" s="452">
        <v>98.076514346439964</v>
      </c>
      <c r="G35" s="294"/>
      <c r="H35" s="295"/>
      <c r="I35" s="295"/>
    </row>
    <row r="36" spans="1:9" ht="15" customHeight="1">
      <c r="A36" s="413" t="s">
        <v>212</v>
      </c>
      <c r="B36" s="414" t="s">
        <v>155</v>
      </c>
      <c r="C36" s="450">
        <v>18495</v>
      </c>
      <c r="D36" s="451">
        <v>143.71651797783184</v>
      </c>
      <c r="E36" s="451">
        <v>5013</v>
      </c>
      <c r="F36" s="452">
        <v>84.893077997207257</v>
      </c>
      <c r="G36" s="294"/>
      <c r="H36" s="295"/>
      <c r="I36" s="295"/>
    </row>
    <row r="37" spans="1:9" ht="15" customHeight="1">
      <c r="A37" s="413" t="s">
        <v>213</v>
      </c>
      <c r="B37" s="414" t="s">
        <v>157</v>
      </c>
      <c r="C37" s="450">
        <v>11053</v>
      </c>
      <c r="D37" s="451">
        <v>144.90373654211527</v>
      </c>
      <c r="E37" s="451">
        <v>5689</v>
      </c>
      <c r="F37" s="452">
        <v>78.27667428370539</v>
      </c>
      <c r="G37" s="294"/>
      <c r="H37" s="295"/>
      <c r="I37" s="295"/>
    </row>
    <row r="38" spans="1:9" ht="15" customHeight="1">
      <c r="A38" s="413" t="s">
        <v>214</v>
      </c>
      <c r="B38" s="414" t="s">
        <v>319</v>
      </c>
      <c r="C38" s="450">
        <v>12586</v>
      </c>
      <c r="D38" s="451">
        <v>142.33878913078024</v>
      </c>
      <c r="E38" s="451">
        <v>1535</v>
      </c>
      <c r="F38" s="452">
        <v>100.15830618892508</v>
      </c>
      <c r="G38" s="294"/>
      <c r="H38" s="295"/>
      <c r="I38" s="295"/>
    </row>
    <row r="39" spans="1:9" ht="15" customHeight="1">
      <c r="A39" s="413" t="s">
        <v>215</v>
      </c>
      <c r="B39" s="414" t="s">
        <v>160</v>
      </c>
      <c r="C39" s="450">
        <v>5552</v>
      </c>
      <c r="D39" s="451">
        <v>110.69308357348703</v>
      </c>
      <c r="E39" s="451">
        <v>976</v>
      </c>
      <c r="F39" s="452">
        <v>105.73770491803279</v>
      </c>
      <c r="G39" s="294"/>
      <c r="H39" s="295"/>
      <c r="I39" s="295"/>
    </row>
    <row r="40" spans="1:9" ht="15" customHeight="1">
      <c r="A40" s="413" t="s">
        <v>216</v>
      </c>
      <c r="B40" s="414" t="s">
        <v>162</v>
      </c>
      <c r="C40" s="450">
        <v>11302</v>
      </c>
      <c r="D40" s="451">
        <v>140.88471067067775</v>
      </c>
      <c r="E40" s="451">
        <v>4872</v>
      </c>
      <c r="F40" s="452">
        <v>90.795155993431862</v>
      </c>
      <c r="G40" s="294"/>
      <c r="H40" s="295"/>
      <c r="I40" s="295"/>
    </row>
    <row r="41" spans="1:9" ht="15" customHeight="1">
      <c r="A41" s="413" t="s">
        <v>217</v>
      </c>
      <c r="B41" s="414" t="s">
        <v>320</v>
      </c>
      <c r="C41" s="450">
        <v>11768</v>
      </c>
      <c r="D41" s="451">
        <v>144.31628144119645</v>
      </c>
      <c r="E41" s="451">
        <v>3136</v>
      </c>
      <c r="F41" s="452">
        <v>110.98405612244898</v>
      </c>
      <c r="G41" s="294"/>
      <c r="H41" s="295"/>
      <c r="I41" s="295"/>
    </row>
    <row r="42" spans="1:9" ht="15" customHeight="1">
      <c r="A42" s="413" t="s">
        <v>218</v>
      </c>
      <c r="B42" s="414" t="s">
        <v>165</v>
      </c>
      <c r="C42" s="450">
        <v>12008</v>
      </c>
      <c r="D42" s="451">
        <v>136.45211525649566</v>
      </c>
      <c r="E42" s="451">
        <v>2987</v>
      </c>
      <c r="F42" s="452">
        <v>91.248744559758961</v>
      </c>
      <c r="G42" s="294"/>
      <c r="H42" s="295"/>
      <c r="I42" s="295"/>
    </row>
    <row r="43" spans="1:9" ht="15" customHeight="1">
      <c r="A43" s="413" t="s">
        <v>219</v>
      </c>
      <c r="B43" s="414" t="s">
        <v>321</v>
      </c>
      <c r="C43" s="450">
        <v>7821</v>
      </c>
      <c r="D43" s="451">
        <v>131.03503388313516</v>
      </c>
      <c r="E43" s="451">
        <v>2401</v>
      </c>
      <c r="F43" s="452">
        <v>93.180341524364849</v>
      </c>
      <c r="G43" s="294"/>
      <c r="H43" s="295"/>
      <c r="I43" s="295"/>
    </row>
    <row r="44" spans="1:9" ht="15" customHeight="1">
      <c r="A44" s="413" t="s">
        <v>220</v>
      </c>
      <c r="B44" s="414" t="s">
        <v>322</v>
      </c>
      <c r="C44" s="450">
        <v>2222</v>
      </c>
      <c r="D44" s="451">
        <v>136.0895589558956</v>
      </c>
      <c r="E44" s="451">
        <v>27</v>
      </c>
      <c r="F44" s="452">
        <v>136.77777777777777</v>
      </c>
      <c r="G44" s="294"/>
      <c r="H44" s="295"/>
      <c r="I44" s="295"/>
    </row>
    <row r="45" spans="1:9" ht="15" customHeight="1">
      <c r="A45" s="413" t="s">
        <v>221</v>
      </c>
      <c r="B45" s="414" t="s">
        <v>296</v>
      </c>
      <c r="C45" s="450">
        <v>3558</v>
      </c>
      <c r="D45" s="451">
        <v>141.65514333895447</v>
      </c>
      <c r="E45" s="451">
        <v>80</v>
      </c>
      <c r="F45" s="452">
        <v>112.2</v>
      </c>
      <c r="G45" s="294"/>
      <c r="H45" s="295"/>
      <c r="I45" s="295"/>
    </row>
    <row r="46" spans="1:9" ht="15" customHeight="1">
      <c r="A46" s="413" t="s">
        <v>222</v>
      </c>
      <c r="B46" s="414" t="s">
        <v>297</v>
      </c>
      <c r="C46" s="450">
        <v>3727</v>
      </c>
      <c r="D46" s="451">
        <v>137.66675610410519</v>
      </c>
      <c r="E46" s="451">
        <v>61</v>
      </c>
      <c r="F46" s="452">
        <v>119.34426229508196</v>
      </c>
      <c r="G46" s="294"/>
      <c r="H46" s="295"/>
      <c r="I46" s="295"/>
    </row>
    <row r="47" spans="1:9" ht="15" customHeight="1">
      <c r="A47" s="413" t="s">
        <v>223</v>
      </c>
      <c r="B47" s="414" t="s">
        <v>298</v>
      </c>
      <c r="C47" s="450">
        <v>2780</v>
      </c>
      <c r="D47" s="451">
        <v>136.72661870503597</v>
      </c>
      <c r="E47" s="451">
        <v>53</v>
      </c>
      <c r="F47" s="452">
        <v>128.79245283018867</v>
      </c>
      <c r="G47" s="294"/>
      <c r="H47" s="295"/>
      <c r="I47" s="295"/>
    </row>
    <row r="48" spans="1:9" ht="15" customHeight="1">
      <c r="A48" s="413" t="s">
        <v>224</v>
      </c>
      <c r="B48" s="414" t="s">
        <v>299</v>
      </c>
      <c r="C48" s="450">
        <v>4103</v>
      </c>
      <c r="D48" s="451">
        <v>173.04484523519375</v>
      </c>
      <c r="E48" s="451">
        <v>61</v>
      </c>
      <c r="F48" s="452">
        <v>133.03278688524591</v>
      </c>
      <c r="G48" s="294"/>
      <c r="H48" s="295"/>
      <c r="I48" s="295"/>
    </row>
    <row r="49" spans="1:9" ht="15" customHeight="1">
      <c r="A49" s="413" t="s">
        <v>225</v>
      </c>
      <c r="B49" s="414" t="s">
        <v>300</v>
      </c>
      <c r="C49" s="450">
        <v>2768</v>
      </c>
      <c r="D49" s="451">
        <v>144.20556358381504</v>
      </c>
      <c r="E49" s="451">
        <v>42</v>
      </c>
      <c r="F49" s="452">
        <v>118.23809523809524</v>
      </c>
      <c r="G49" s="294"/>
      <c r="H49" s="295"/>
      <c r="I49" s="295"/>
    </row>
    <row r="50" spans="1:9" ht="15" customHeight="1" thickBot="1">
      <c r="A50" s="415" t="s">
        <v>226</v>
      </c>
      <c r="B50" s="416" t="s">
        <v>174</v>
      </c>
      <c r="C50" s="453">
        <v>6137</v>
      </c>
      <c r="D50" s="454">
        <v>126.0902721199283</v>
      </c>
      <c r="E50" s="454">
        <v>1413</v>
      </c>
      <c r="F50" s="455">
        <v>129.56829440905875</v>
      </c>
      <c r="G50" s="294"/>
      <c r="H50" s="295"/>
      <c r="I50" s="295"/>
    </row>
    <row r="51" spans="1:9" s="296" customFormat="1" ht="20.25" customHeight="1" thickBot="1">
      <c r="A51" s="568" t="s">
        <v>340</v>
      </c>
      <c r="B51" s="569"/>
      <c r="C51" s="456">
        <v>456882</v>
      </c>
      <c r="D51" s="457">
        <v>139.06113175830959</v>
      </c>
      <c r="E51" s="457">
        <v>108469</v>
      </c>
      <c r="F51" s="458">
        <v>91.279794226921979</v>
      </c>
      <c r="H51" s="295"/>
      <c r="I51" s="295"/>
    </row>
    <row r="53" spans="1:9" ht="16.5">
      <c r="A53" s="354" t="s">
        <v>378</v>
      </c>
      <c r="C53" s="295"/>
    </row>
    <row r="57" spans="1:9">
      <c r="F57" s="295"/>
    </row>
  </sheetData>
  <mergeCells count="6">
    <mergeCell ref="A51:B51"/>
    <mergeCell ref="A1:A3"/>
    <mergeCell ref="B1:B3"/>
    <mergeCell ref="C1:F1"/>
    <mergeCell ref="C2:D2"/>
    <mergeCell ref="E2:F2"/>
  </mergeCells>
  <pageMargins left="0" right="0" top="0.41" bottom="0" header="0.34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pmedstatnd</vt:lpstr>
      <vt:lpstr>stat</vt:lpstr>
      <vt:lpstr>agric</vt:lpstr>
      <vt:lpstr>statagric</vt:lpstr>
      <vt:lpstr>stat_judete</vt:lpstr>
      <vt:lpstr>agr_judete</vt:lpstr>
      <vt:lpstr>grupare_stat</vt:lpstr>
      <vt:lpstr>grupare_agricultori</vt:lpstr>
      <vt:lpstr>grupare_TOTAL</vt:lpstr>
      <vt:lpstr>veterani</vt:lpstr>
      <vt:lpstr>date_indemnizatii_speciale</vt:lpstr>
      <vt:lpstr>someri</vt:lpstr>
      <vt:lpstr>date_pensii_serviciu</vt:lpstr>
      <vt:lpstr>pensie_sociala_judete</vt:lpstr>
      <vt:lpstr>agr_judete!Print_Area</vt:lpstr>
      <vt:lpstr>agric!Print_Area</vt:lpstr>
      <vt:lpstr>grupare_agricultori!Print_Area</vt:lpstr>
      <vt:lpstr>grupare_stat!Print_Area</vt:lpstr>
      <vt:lpstr>grupare_TOTAL!Print_Area</vt:lpstr>
      <vt:lpstr>pmedstatnd!Print_Area</vt:lpstr>
      <vt:lpstr>someri!Print_Area</vt:lpstr>
      <vt:lpstr>stat!Print_Area</vt:lpstr>
      <vt:lpstr>statagric!Print_Area</vt:lpstr>
      <vt:lpstr>veterani!Print_Area</vt:lpstr>
      <vt:lpstr>pensie_sociala_judete!Print_Titles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</dc:creator>
  <cp:lastModifiedBy>daniel.costache</cp:lastModifiedBy>
  <cp:lastPrinted>2016-06-13T10:58:26Z</cp:lastPrinted>
  <dcterms:created xsi:type="dcterms:W3CDTF">2000-02-08T07:08:44Z</dcterms:created>
  <dcterms:modified xsi:type="dcterms:W3CDTF">2016-06-16T12:31:18Z</dcterms:modified>
</cp:coreProperties>
</file>