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565" windowHeight="4470" tabRatio="948" firstSheet="1" activeTab="12"/>
  </bookViews>
  <sheets>
    <sheet name="pmedstatnd" sheetId="2" state="hidden" r:id="rId1"/>
    <sheet name="stat" sheetId="4" r:id="rId2"/>
    <sheet name="agric" sheetId="7" r:id="rId3"/>
    <sheet name="statagric" sheetId="10" r:id="rId4"/>
    <sheet name="stat_judete" sheetId="26" r:id="rId5"/>
    <sheet name="agr_judete" sheetId="27" r:id="rId6"/>
    <sheet name="grupare_stat" sheetId="20" r:id="rId7"/>
    <sheet name="grupare_agricultori" sheetId="23" r:id="rId8"/>
    <sheet name="grupare_TOTAL" sheetId="25" r:id="rId9"/>
    <sheet name="veterani" sheetId="12" r:id="rId10"/>
    <sheet name="date_indemnizatii_speciale" sheetId="28" r:id="rId11"/>
    <sheet name="someri" sheetId="13" state="hidden" r:id="rId12"/>
    <sheet name="date_pensii_serviciu" sheetId="30" r:id="rId13"/>
    <sheet name="pensie_sociala_judete" sheetId="29" r:id="rId14"/>
  </sheets>
  <externalReferences>
    <externalReference r:id="rId15"/>
  </externalReferences>
  <definedNames>
    <definedName name="_xlnm.Print_Area" localSheetId="5">agr_judete!$A$1:$E$58</definedName>
    <definedName name="_xlnm.Print_Area" localSheetId="2">agric!$A$1:$H$19</definedName>
    <definedName name="_xlnm.Print_Area" localSheetId="7">grupare_agricultori!$A$1:$G$34</definedName>
    <definedName name="_xlnm.Print_Area" localSheetId="6">grupare_stat!$A$1:$K$35</definedName>
    <definedName name="_xlnm.Print_Area" localSheetId="8">grupare_TOTAL!$A$1:$K$38</definedName>
    <definedName name="_xlnm.Print_Area" localSheetId="0">pmedstatnd!$A$1:$N$39</definedName>
    <definedName name="_xlnm.Print_Area" localSheetId="11">someri!$A$1:$F$24</definedName>
    <definedName name="_xlnm.Print_Area" localSheetId="1">stat!$B$1:$I$30</definedName>
    <definedName name="_xlnm.Print_Area" localSheetId="3">statagric!$A$1:$F$27</definedName>
    <definedName name="_xlnm.Print_Area" localSheetId="9">veterani!$A$1:$G$23</definedName>
    <definedName name="_xlnm.Print_Titles" localSheetId="13">pensie_sociala_judete!$A:$B</definedName>
  </definedNames>
  <calcPr calcId="125725"/>
</workbook>
</file>

<file path=xl/calcChain.xml><?xml version="1.0" encoding="utf-8"?>
<calcChain xmlns="http://schemas.openxmlformats.org/spreadsheetml/2006/main">
  <c r="H56" i="27"/>
  <c r="H55"/>
  <c r="K36" i="2"/>
  <c r="J36"/>
  <c r="M36" s="1"/>
  <c r="L36" s="1"/>
  <c r="B36"/>
  <c r="D36" s="1"/>
  <c r="N36" l="1"/>
  <c r="E36"/>
  <c r="K35"/>
  <c r="J35"/>
  <c r="L35" s="1"/>
  <c r="N35" l="1"/>
  <c r="M35" s="1"/>
  <c r="B35"/>
  <c r="E35" s="1"/>
  <c r="D35" s="1"/>
  <c r="K34"/>
  <c r="J34"/>
  <c r="L34" s="1"/>
  <c r="B34"/>
  <c r="E34" s="1"/>
  <c r="D34" s="1"/>
  <c r="K33"/>
  <c r="J33"/>
  <c r="M33" s="1"/>
  <c r="L33" s="1"/>
  <c r="B33"/>
  <c r="E33" s="1"/>
  <c r="D33" s="1"/>
  <c r="K32"/>
  <c r="J32"/>
  <c r="N32" s="1"/>
  <c r="B32"/>
  <c r="D32" s="1"/>
  <c r="K31"/>
  <c r="J31"/>
  <c r="M31" s="1"/>
  <c r="L31" s="1"/>
  <c r="B31"/>
  <c r="J30"/>
  <c r="M30" s="1"/>
  <c r="L30" s="1"/>
  <c r="K30" s="1"/>
  <c r="M29"/>
  <c r="L29" s="1"/>
  <c r="K29" s="1"/>
  <c r="J29"/>
  <c r="B29"/>
  <c r="J28"/>
  <c r="L28" s="1"/>
  <c r="K28" s="1"/>
  <c r="B28"/>
  <c r="K27"/>
  <c r="J27"/>
  <c r="M27" s="1"/>
  <c r="L27" s="1"/>
  <c r="B27"/>
  <c r="K26"/>
  <c r="J26"/>
  <c r="M26" s="1"/>
  <c r="L26" s="1"/>
  <c r="B26"/>
  <c r="K25"/>
  <c r="J25"/>
  <c r="M25" s="1"/>
  <c r="L25" s="1"/>
  <c r="B25"/>
  <c r="K24"/>
  <c r="J24"/>
  <c r="L24" s="1"/>
  <c r="F24"/>
  <c r="B24"/>
  <c r="E24" s="1"/>
  <c r="D24" s="1"/>
  <c r="K23"/>
  <c r="J23"/>
  <c r="N23" s="1"/>
  <c r="B23"/>
  <c r="E23" s="1"/>
  <c r="D23" s="1"/>
  <c r="K22"/>
  <c r="J22"/>
  <c r="B22"/>
  <c r="K21"/>
  <c r="J21"/>
  <c r="B21"/>
  <c r="K20"/>
  <c r="J20"/>
  <c r="B20"/>
  <c r="K19"/>
  <c r="J19"/>
  <c r="M19" s="1"/>
  <c r="L19" s="1"/>
  <c r="F19"/>
  <c r="B19"/>
  <c r="E19" s="1"/>
  <c r="D19" s="1"/>
  <c r="L18"/>
  <c r="K18" s="1"/>
  <c r="J18"/>
  <c r="N18" s="1"/>
  <c r="M18" s="1"/>
  <c r="B18"/>
  <c r="D18" s="1"/>
  <c r="K17"/>
  <c r="J17"/>
  <c r="N17" s="1"/>
  <c r="J16"/>
  <c r="M16" s="1"/>
  <c r="L16" s="1"/>
  <c r="K16" s="1"/>
  <c r="K15"/>
  <c r="J15"/>
  <c r="L15" s="1"/>
  <c r="M32" l="1"/>
  <c r="L32" s="1"/>
  <c r="N33"/>
  <c r="N34"/>
  <c r="M34" s="1"/>
  <c r="N15"/>
  <c r="M15" s="1"/>
  <c r="N31"/>
  <c r="N16"/>
  <c r="N19"/>
  <c r="N30"/>
  <c r="M24"/>
  <c r="D21"/>
  <c r="D22"/>
  <c r="D20"/>
  <c r="M17"/>
  <c r="L17" s="1"/>
  <c r="M20"/>
  <c r="L20" s="1"/>
  <c r="L21"/>
  <c r="M22"/>
  <c r="L22" s="1"/>
  <c r="M23"/>
  <c r="L23" s="1"/>
  <c r="M28"/>
  <c r="M21"/>
  <c r="N24"/>
  <c r="D25"/>
  <c r="D26"/>
  <c r="D27"/>
  <c r="B17"/>
  <c r="E17" s="1"/>
  <c r="D17" s="1"/>
  <c r="E18"/>
  <c r="B30"/>
  <c r="E30" s="1"/>
  <c r="D29"/>
  <c r="E32"/>
  <c r="D28"/>
  <c r="E31"/>
  <c r="D31" s="1"/>
  <c r="C15"/>
  <c r="E8"/>
  <c r="D30" l="1"/>
  <c r="B16"/>
  <c r="E16" s="1"/>
  <c r="D16" s="1"/>
  <c r="B15" l="1"/>
  <c r="E15" s="1"/>
  <c r="D15" s="1"/>
</calcChain>
</file>

<file path=xl/sharedStrings.xml><?xml version="1.0" encoding="utf-8"?>
<sst xmlns="http://schemas.openxmlformats.org/spreadsheetml/2006/main" count="632" uniqueCount="398">
  <si>
    <t xml:space="preserve"> </t>
  </si>
  <si>
    <t>C a t e g o r i a</t>
  </si>
  <si>
    <t xml:space="preserve">               - gradul I</t>
  </si>
  <si>
    <t xml:space="preserve">               - gradul II</t>
  </si>
  <si>
    <t xml:space="preserve">               - gradul III</t>
  </si>
  <si>
    <t>I  N  D  I  C  A  T  O  R  I  I</t>
  </si>
  <si>
    <t>Categoria de pensionari</t>
  </si>
  <si>
    <t xml:space="preserve"> %  col.3/col.4</t>
  </si>
  <si>
    <t xml:space="preserve">         - gradul   I</t>
  </si>
  <si>
    <t xml:space="preserve">         - gradul  II</t>
  </si>
  <si>
    <t xml:space="preserve"> Categoria de pensionari</t>
  </si>
  <si>
    <t>Categoria de beneficiar</t>
  </si>
  <si>
    <t>2. Invalizi gradul II</t>
  </si>
  <si>
    <t>3. Invalizi gradul III</t>
  </si>
  <si>
    <t>Total invalizi</t>
  </si>
  <si>
    <t xml:space="preserve">Categorie de beneficiari </t>
  </si>
  <si>
    <t xml:space="preserve">Numar zile platite </t>
  </si>
  <si>
    <t xml:space="preserve"> 1. Ajutor somaj</t>
  </si>
  <si>
    <t xml:space="preserve">      Someri cu vechime:</t>
  </si>
  <si>
    <t xml:space="preserve">          - pana la 5 ani</t>
  </si>
  <si>
    <t xml:space="preserve">          - intre  5 ani si 15 ani</t>
  </si>
  <si>
    <t xml:space="preserve">          - peste 15 ani</t>
  </si>
  <si>
    <t xml:space="preserve"> 2. Alocatie de sprijin</t>
  </si>
  <si>
    <t xml:space="preserve"> 3. Ajutor de integrare profesionala</t>
  </si>
  <si>
    <t xml:space="preserve"> 4. Asigurari de sanatate necuprinse in sume </t>
  </si>
  <si>
    <t>1.1.  Limita de varsta</t>
  </si>
  <si>
    <t>1.4. Invaliditate</t>
  </si>
  <si>
    <t>1.5. Urmasi</t>
  </si>
  <si>
    <t xml:space="preserve"> %  col.3/col.5</t>
  </si>
  <si>
    <t>1.4  Invaliditate</t>
  </si>
  <si>
    <t xml:space="preserve">  1.2  Invaliditate</t>
  </si>
  <si>
    <t>Puncte medii</t>
  </si>
  <si>
    <t xml:space="preserve">   Sume platite      (mii lei)</t>
  </si>
  <si>
    <t xml:space="preserve">  %    col.3/   col.4</t>
  </si>
  <si>
    <t xml:space="preserve"> %     col.3/   col.5</t>
  </si>
  <si>
    <t xml:space="preserve">         - gradul III</t>
  </si>
  <si>
    <t xml:space="preserve">         - fara vechime in agric.</t>
  </si>
  <si>
    <t xml:space="preserve">         - cu vechime in agric.</t>
  </si>
  <si>
    <t>Luna anterioara</t>
  </si>
  <si>
    <t>Luna curenta</t>
  </si>
  <si>
    <t>Pensia medie</t>
  </si>
  <si>
    <t>Numarul de pensionari de asigurari sociale de stat si pensia medie(*)</t>
  </si>
  <si>
    <t>-</t>
  </si>
  <si>
    <t>Evolutia pensiei medii (%) fata de:</t>
  </si>
  <si>
    <t>Pagina 10</t>
  </si>
  <si>
    <t>Numar pensionari luna curenta</t>
  </si>
  <si>
    <t xml:space="preserve">            - cu stagiu complet</t>
  </si>
  <si>
    <t>1.2 Pensia anticipata(*)</t>
  </si>
  <si>
    <t>1.3 Pensia anticip.partiala(*)</t>
  </si>
  <si>
    <t>-UZ INTERN-</t>
  </si>
  <si>
    <t xml:space="preserve">       DIRECTIA ANALIZE, SINTEZE  </t>
  </si>
  <si>
    <t xml:space="preserve">     DE  PENSII  SI  ALTE  DREPTURI  DIN  SFERA  PROTECTIEI  SOCIALE</t>
  </si>
  <si>
    <t>Numar pensionari 31 martie 2001</t>
  </si>
  <si>
    <t xml:space="preserve">Evolutie numar pensionari fata de 31 martie 2001 </t>
  </si>
  <si>
    <t>%</t>
  </si>
  <si>
    <t>luna  anteri-oara</t>
  </si>
  <si>
    <t xml:space="preserve"> Asigurari sociale, din care:</t>
  </si>
  <si>
    <t xml:space="preserve"> -cu stagiu complet, din care:</t>
  </si>
  <si>
    <t xml:space="preserve">       - fara vechime in agric.</t>
  </si>
  <si>
    <t xml:space="preserve">       - cu vechime in agric.</t>
  </si>
  <si>
    <t xml:space="preserve"> -fara stagiu complet, din care:</t>
  </si>
  <si>
    <t>1.  Asigurari sociale de stat</t>
  </si>
  <si>
    <t>2. Asig.sociale pt. agricultori</t>
  </si>
  <si>
    <t xml:space="preserve">   - cf. legii 3/1977</t>
  </si>
  <si>
    <t xml:space="preserve">   - cf. legii 19/2000, din care:</t>
  </si>
  <si>
    <t xml:space="preserve">    - cf. legii 3/1977</t>
  </si>
  <si>
    <t xml:space="preserve">    - cf. legii 19/2000, din care:</t>
  </si>
  <si>
    <t>SITUATIE STATISTICA SOMERI CONFORM LEGII 1/1991 (*)</t>
  </si>
  <si>
    <t xml:space="preserve">      din care  FEMEI</t>
  </si>
  <si>
    <t xml:space="preserve">              din care  FEMEI</t>
  </si>
  <si>
    <t xml:space="preserve">         din care  FEMEI</t>
  </si>
  <si>
    <t xml:space="preserve">           din care FEMEI</t>
  </si>
  <si>
    <t xml:space="preserve">        din care FEMEI</t>
  </si>
  <si>
    <t xml:space="preserve">    - gradul  I</t>
  </si>
  <si>
    <t xml:space="preserve">   - gradul  II</t>
  </si>
  <si>
    <t xml:space="preserve">    INFORMATIEI</t>
  </si>
  <si>
    <t xml:space="preserve">DIRECTIA TEHNOLOGIA  </t>
  </si>
  <si>
    <t>Pensia medie de baza(**) fara CASS decembrie 2000</t>
  </si>
  <si>
    <t>5=2+3+4</t>
  </si>
  <si>
    <t>6=5/1</t>
  </si>
  <si>
    <t>Numar fizic  *</t>
  </si>
  <si>
    <t xml:space="preserve">*  In aceasta situatie datele sunt referitoare la judetul Botosani                                                                                                                                                                  </t>
  </si>
  <si>
    <t>NOIEMBRIE 2004</t>
  </si>
  <si>
    <t>Pensia medie  decembrie 2004</t>
  </si>
  <si>
    <t>in luna  IULIE  2005</t>
  </si>
  <si>
    <t>Inflatia pe luna IULIE 2005 fata de DEC. 2000  (I.N.S.S.E.) :</t>
  </si>
  <si>
    <t>Inflatia pe luna IULIE 2005 fata de DEC. 2004  (I.N.S.S.E.) :</t>
  </si>
  <si>
    <t>- V a l o r I    n e d e n o m I n a t e -</t>
  </si>
  <si>
    <t>(*)    Incepand cu 01.01.2003, cf. O.U. nr. 147 din 31.10.2002 ,art.4, alin.3, pensia nu mai include contributia de asigurari sociale de sanatate (CASS)</t>
  </si>
  <si>
    <t>(**)  Include si pensia suplimentara</t>
  </si>
  <si>
    <t>2. I.O.V.R.</t>
  </si>
  <si>
    <t>1.6 Ajutor social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</si>
  <si>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</si>
  <si>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INDICATORII DE PENSII </t>
  </si>
  <si>
    <t>1. TOTAL</t>
  </si>
  <si>
    <t xml:space="preserve">                             TOTAL SISTEM PENSII</t>
  </si>
  <si>
    <t xml:space="preserve">1.6 Ajutor social </t>
  </si>
  <si>
    <t>`</t>
  </si>
  <si>
    <t>1 .TOTAL , din care:</t>
  </si>
  <si>
    <t>Nivele de pensie</t>
  </si>
  <si>
    <t xml:space="preserve"> Din care:                                                                                                 Grad 1        Grad 2      Grad 3</t>
  </si>
  <si>
    <t>Ajutor social</t>
  </si>
  <si>
    <t>peste 5000</t>
  </si>
  <si>
    <t>TOTAL</t>
  </si>
  <si>
    <t>AGRICULTORI</t>
  </si>
  <si>
    <t>TOTAL SISTEM</t>
  </si>
  <si>
    <t xml:space="preserve">Grad 1        </t>
  </si>
  <si>
    <t xml:space="preserve">Grad 2       </t>
  </si>
  <si>
    <t>CNPP</t>
  </si>
  <si>
    <t>Valoarea pensiei conform deciziei             -lei-</t>
  </si>
  <si>
    <t>011</t>
  </si>
  <si>
    <t>ALBA</t>
  </si>
  <si>
    <t>021</t>
  </si>
  <si>
    <t>ARAD</t>
  </si>
  <si>
    <t>031</t>
  </si>
  <si>
    <t>041</t>
  </si>
  <si>
    <t>051</t>
  </si>
  <si>
    <t>BIHOR</t>
  </si>
  <si>
    <t>061</t>
  </si>
  <si>
    <t>071</t>
  </si>
  <si>
    <t>081</t>
  </si>
  <si>
    <t>091</t>
  </si>
  <si>
    <t>101</t>
  </si>
  <si>
    <t>111</t>
  </si>
  <si>
    <t>121</t>
  </si>
  <si>
    <t>CLUJ</t>
  </si>
  <si>
    <t>131</t>
  </si>
  <si>
    <t>141</t>
  </si>
  <si>
    <t>COVASNA</t>
  </si>
  <si>
    <t>151</t>
  </si>
  <si>
    <t>161</t>
  </si>
  <si>
    <t>DOLJ</t>
  </si>
  <si>
    <t>171</t>
  </si>
  <si>
    <t>181</t>
  </si>
  <si>
    <t>GORJ</t>
  </si>
  <si>
    <t>191</t>
  </si>
  <si>
    <t>HARGHITA</t>
  </si>
  <si>
    <t>201</t>
  </si>
  <si>
    <t>HUNEDOARA</t>
  </si>
  <si>
    <t>211</t>
  </si>
  <si>
    <t>221</t>
  </si>
  <si>
    <t>231</t>
  </si>
  <si>
    <t>GIURGIU</t>
  </si>
  <si>
    <t>241</t>
  </si>
  <si>
    <t>251</t>
  </si>
  <si>
    <t>261</t>
  </si>
  <si>
    <t>271</t>
  </si>
  <si>
    <t>281</t>
  </si>
  <si>
    <t>OLT</t>
  </si>
  <si>
    <t>291</t>
  </si>
  <si>
    <t>PRAHOVA</t>
  </si>
  <si>
    <t>301</t>
  </si>
  <si>
    <t>SATU MARE</t>
  </si>
  <si>
    <t>311</t>
  </si>
  <si>
    <t>321</t>
  </si>
  <si>
    <t>SIBIU</t>
  </si>
  <si>
    <t>331</t>
  </si>
  <si>
    <t>SUCEAVA</t>
  </si>
  <si>
    <t>341</t>
  </si>
  <si>
    <t>TELEORMAN</t>
  </si>
  <si>
    <t>351</t>
  </si>
  <si>
    <t>361</t>
  </si>
  <si>
    <t>TULCEA</t>
  </si>
  <si>
    <t>371</t>
  </si>
  <si>
    <t>VASLUI</t>
  </si>
  <si>
    <t>381</t>
  </si>
  <si>
    <t>391</t>
  </si>
  <si>
    <t>VRANCEA</t>
  </si>
  <si>
    <t>401</t>
  </si>
  <si>
    <t>411</t>
  </si>
  <si>
    <t>421</t>
  </si>
  <si>
    <t>431</t>
  </si>
  <si>
    <t>441</t>
  </si>
  <si>
    <t>451</t>
  </si>
  <si>
    <t>461</t>
  </si>
  <si>
    <t>471</t>
  </si>
  <si>
    <t>ILFOV</t>
  </si>
  <si>
    <t>TOTAL SECTOARE</t>
  </si>
  <si>
    <t>TOTAL AGRICULTORI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</si>
  <si>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</si>
  <si>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</si>
  <si>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</si>
  <si>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</si>
  <si>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</si>
  <si>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</si>
  <si>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</si>
  <si>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</si>
  <si>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</si>
  <si>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Categoria</t>
  </si>
  <si>
    <t>.</t>
  </si>
  <si>
    <t>Nr. crt.</t>
  </si>
  <si>
    <t>Pensionari din sistemul public (Asig. Soc. de STAT)</t>
  </si>
  <si>
    <t>Pensionari agricultori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</si>
  <si>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</si>
  <si>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</si>
  <si>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</si>
  <si>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</si>
  <si>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</si>
  <si>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</si>
  <si>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</si>
  <si>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</si>
  <si>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</si>
  <si>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</si>
  <si>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</si>
  <si>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</si>
  <si>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</si>
  <si>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</si>
  <si>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</si>
  <si>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</si>
  <si>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</si>
  <si>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</si>
  <si>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</si>
  <si>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</si>
  <si>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</si>
  <si>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</si>
  <si>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</si>
  <si>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</si>
  <si>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</si>
  <si>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</si>
  <si>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</si>
  <si>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</si>
  <si>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</si>
  <si>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</si>
  <si>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</si>
  <si>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</si>
  <si>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</si>
  <si>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</si>
  <si>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</si>
  <si>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</si>
  <si>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</si>
  <si>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</si>
  <si>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 xml:space="preserve"> Legea nr. 83/2015 pentru completarea Legii nr. 223/2007 privind Statutul personalului aeronautic civil navigant profesionist din aviaţia civilă din România</t>
  </si>
  <si>
    <t>Legea nr. 130/2015 pentru completarea Legii nr. 567/2004 privind statutul personalului auxiliar de specialitate al instanţelor judecătoreşti şi al parchetelor</t>
  </si>
  <si>
    <t>Cotă suportată din Bugetul de Stat</t>
  </si>
  <si>
    <t>Cotă suportată din sistemul public</t>
  </si>
  <si>
    <t>LEGE nr. 215 /2015  pentru modificarea şi completarea Legii nr. 7/2006 privind statutul funcţionarului public parlamentar</t>
  </si>
  <si>
    <t>Situație statistică privind BENEFICIARII DE LEGI SPECIALE (PENSII DE SERVICIU)</t>
  </si>
  <si>
    <t>Număr fizic beneficiari</t>
  </si>
  <si>
    <t>Pensiile de serviciu pentru consilierii de conturi ai Curţii de Conturi – Decizia CCR  297/2012 (Lege nr. 217/2008 -Curtea de Conturi)</t>
  </si>
  <si>
    <t>Notă: Situația include și beneficiarii de pensii de serviciu cu drepturi repuse în plată în urma unor hotărâri judecătorești</t>
  </si>
  <si>
    <t>pina la 100</t>
  </si>
  <si>
    <t>101-200</t>
  </si>
  <si>
    <t>201-300</t>
  </si>
  <si>
    <t>301-400</t>
  </si>
  <si>
    <t>401-500</t>
  </si>
  <si>
    <t>501-600</t>
  </si>
  <si>
    <t>601-700</t>
  </si>
  <si>
    <t>701-872</t>
  </si>
  <si>
    <t>873-930</t>
  </si>
  <si>
    <t>931-1000</t>
  </si>
  <si>
    <t>1001-1050</t>
  </si>
  <si>
    <t>1051-1200</t>
  </si>
  <si>
    <t>1201-1250</t>
  </si>
  <si>
    <t>1251-1500</t>
  </si>
  <si>
    <t>1501-2000</t>
  </si>
  <si>
    <t>2001-3000</t>
  </si>
  <si>
    <t>3001-4000</t>
  </si>
  <si>
    <t>4001-5000</t>
  </si>
  <si>
    <t xml:space="preserve">1.1  Limită de vârstă </t>
  </si>
  <si>
    <t xml:space="preserve"> Limită vârstă</t>
  </si>
  <si>
    <t>Număr pensionari</t>
  </si>
  <si>
    <t xml:space="preserve">Număr  pensionari    </t>
  </si>
  <si>
    <t xml:space="preserve">Număr  pensionari   </t>
  </si>
  <si>
    <t>Operator de date cu caracter personal Număr  4104</t>
  </si>
  <si>
    <t>Număr  beneficiari</t>
  </si>
  <si>
    <t>1.5 Urmaşi</t>
  </si>
  <si>
    <t xml:space="preserve">  1.3 Urmaşi</t>
  </si>
  <si>
    <t>Urmaşi</t>
  </si>
  <si>
    <t>SERVICIUL PROIECTE, STUDII ŞI ANALIZE</t>
  </si>
  <si>
    <t xml:space="preserve">  1.1 Limită de vârstă</t>
  </si>
  <si>
    <t>INDICATORII DE PENSII DE ASIGURĂRI SOCIALE DE STAT</t>
  </si>
  <si>
    <t>TOTAL ASIGURĂRI SOCIALE DE STAT</t>
  </si>
  <si>
    <t xml:space="preserve">      de ASIGURĂRI sociale de STAT pe nivele de pensii conform deciziei</t>
  </si>
  <si>
    <t>1.2 Pensia anticipată</t>
  </si>
  <si>
    <t>1.3 Pensia anticipată parţială</t>
  </si>
  <si>
    <r>
      <t xml:space="preserve">SERVICIUL PROIECTE, STUDII </t>
    </r>
    <r>
      <rPr>
        <b/>
        <sz val="12"/>
        <rFont val="Arial Narrow"/>
        <family val="2"/>
      </rPr>
      <t>Ş</t>
    </r>
    <r>
      <rPr>
        <b/>
        <sz val="12"/>
        <rFont val="Trebuchet MS"/>
        <family val="2"/>
      </rPr>
      <t xml:space="preserve">I ANALIZE            </t>
    </r>
  </si>
  <si>
    <t>IAŞI</t>
  </si>
  <si>
    <t xml:space="preserve">SERVICIUL PROIECTE, STUDII ŞI ANALIZE            </t>
  </si>
  <si>
    <t xml:space="preserve">SERVICIUL PROIECTE, STUDII ŞI ANALIZE </t>
  </si>
  <si>
    <r>
      <t>JUDE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UL</t>
    </r>
  </si>
  <si>
    <t>JUDEŢUL</t>
  </si>
  <si>
    <r>
      <t>ARGE</t>
    </r>
    <r>
      <rPr>
        <b/>
        <sz val="11"/>
        <rFont val="Arial Narrow"/>
        <family val="2"/>
      </rPr>
      <t>Ş</t>
    </r>
  </si>
  <si>
    <r>
      <t>BAC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U</t>
    </r>
  </si>
  <si>
    <r>
      <t>BISTRI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</si>
  <si>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BOTO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ANI</t>
    </r>
  </si>
  <si>
    <r>
      <t>BRA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OV</t>
    </r>
  </si>
  <si>
    <r>
      <t>BR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ILA</t>
    </r>
  </si>
  <si>
    <r>
      <t>BUZ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U</t>
    </r>
  </si>
  <si>
    <r>
      <t>CARA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 xml:space="preserve"> SEVERIN</t>
    </r>
  </si>
  <si>
    <r>
      <t>CONSTAN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</si>
  <si>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D</t>
    </r>
    <r>
      <rPr>
        <b/>
        <sz val="11"/>
        <rFont val="Calibri"/>
        <family val="2"/>
      </rPr>
      <t>Â</t>
    </r>
    <r>
      <rPr>
        <b/>
        <sz val="11"/>
        <rFont val="Trebuchet MS"/>
        <family val="2"/>
      </rPr>
      <t>MBOVITA</t>
    </r>
  </si>
  <si>
    <r>
      <t>GALA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I</t>
    </r>
  </si>
  <si>
    <r>
      <t>IALOMI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</t>
    </r>
  </si>
  <si>
    <r>
      <t>IA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I</t>
    </r>
  </si>
  <si>
    <r>
      <t>MARAMURE</t>
    </r>
    <r>
      <rPr>
        <b/>
        <sz val="11"/>
        <rFont val="Arial Narrow"/>
        <family val="2"/>
      </rPr>
      <t>Ş</t>
    </r>
  </si>
  <si>
    <r>
      <t>MEHEDIN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I</t>
    </r>
  </si>
  <si>
    <r>
      <t>MURE</t>
    </r>
    <r>
      <rPr>
        <b/>
        <sz val="11"/>
        <rFont val="Arial Narrow"/>
        <family val="2"/>
      </rPr>
      <t>Ş</t>
    </r>
  </si>
  <si>
    <r>
      <t>NEAM</t>
    </r>
    <r>
      <rPr>
        <b/>
        <sz val="11"/>
        <rFont val="Arial Narrow"/>
        <family val="2"/>
      </rPr>
      <t>Ţ</t>
    </r>
  </si>
  <si>
    <r>
      <t>S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LAJ</t>
    </r>
  </si>
  <si>
    <r>
      <t>TIMI</t>
    </r>
    <r>
      <rPr>
        <b/>
        <sz val="11"/>
        <rFont val="Arial Narrow"/>
        <family val="2"/>
      </rPr>
      <t>Ş</t>
    </r>
  </si>
  <si>
    <r>
      <t>V</t>
    </r>
    <r>
      <rPr>
        <b/>
        <sz val="11"/>
        <rFont val="Calibri"/>
        <family val="2"/>
      </rPr>
      <t>Â</t>
    </r>
    <r>
      <rPr>
        <b/>
        <sz val="11"/>
        <rFont val="Trebuchet MS"/>
        <family val="2"/>
      </rPr>
      <t>LCEA</t>
    </r>
  </si>
  <si>
    <r>
      <t>C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L</t>
    </r>
    <r>
      <rPr>
        <b/>
        <sz val="11"/>
        <rFont val="Calibri"/>
        <family val="2"/>
      </rPr>
      <t>Ă</t>
    </r>
    <r>
      <rPr>
        <b/>
        <sz val="11"/>
        <rFont val="Trebuchet MS"/>
        <family val="2"/>
      </rPr>
      <t>RA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I</t>
    </r>
  </si>
  <si>
    <r>
      <t>BUCURE</t>
    </r>
    <r>
      <rPr>
        <b/>
        <sz val="11"/>
        <rFont val="Arial Narrow"/>
        <family val="2"/>
      </rPr>
      <t>Ş</t>
    </r>
    <r>
      <rPr>
        <b/>
        <sz val="11"/>
        <rFont val="Trebuchet MS"/>
        <family val="2"/>
      </rPr>
      <t>TI  1</t>
    </r>
  </si>
  <si>
    <t>BUCUREŞTI  2</t>
  </si>
  <si>
    <t>BUCUREŞTI  3</t>
  </si>
  <si>
    <t>BUCUREŞTI  4</t>
  </si>
  <si>
    <t>BUCUREŞTI  5</t>
  </si>
  <si>
    <t>BUCUREŞTI  6</t>
  </si>
  <si>
    <r>
      <t xml:space="preserve">TOTAL </t>
    </r>
    <r>
      <rPr>
        <b/>
        <sz val="11"/>
        <rFont val="Arial Narrow"/>
        <family val="2"/>
      </rPr>
      <t>Ţ</t>
    </r>
    <r>
      <rPr>
        <b/>
        <sz val="11"/>
        <rFont val="Trebuchet MS"/>
        <family val="2"/>
      </rPr>
      <t>AR</t>
    </r>
    <r>
      <rPr>
        <b/>
        <sz val="11"/>
        <rFont val="Calibri"/>
        <family val="2"/>
      </rPr>
      <t>Ă</t>
    </r>
  </si>
  <si>
    <t>ARGEŞ</t>
  </si>
  <si>
    <t>BACĂU</t>
  </si>
  <si>
    <t>BISTRIŢA</t>
  </si>
  <si>
    <t>BOTOŞANI</t>
  </si>
  <si>
    <t>BRAŞOV</t>
  </si>
  <si>
    <t>BRĂILA</t>
  </si>
  <si>
    <t>BUZĂU</t>
  </si>
  <si>
    <t>CARAŞ SEVERIN</t>
  </si>
  <si>
    <t>CONSTANŢA</t>
  </si>
  <si>
    <t>DÂMBOVITA</t>
  </si>
  <si>
    <t>GALAŢI</t>
  </si>
  <si>
    <t>IALOMIŢA</t>
  </si>
  <si>
    <t>MARAMUREŞ</t>
  </si>
  <si>
    <t>MEHEDINŢI</t>
  </si>
  <si>
    <t>MUREŞ</t>
  </si>
  <si>
    <t>NEAMŢ</t>
  </si>
  <si>
    <t>SĂLAJ</t>
  </si>
  <si>
    <t>TIMIŞ</t>
  </si>
  <si>
    <t>VÂLCEA</t>
  </si>
  <si>
    <t>CĂLĂRAŞI</t>
  </si>
  <si>
    <t>BUCUREŞTI  1</t>
  </si>
  <si>
    <t>TOTAL ŢARĂ</t>
  </si>
  <si>
    <r>
      <t>Asigur</t>
    </r>
    <r>
      <rPr>
        <b/>
        <sz val="10"/>
        <rFont val="Arial Narrow"/>
        <family val="2"/>
      </rPr>
      <t>ă</t>
    </r>
    <r>
      <rPr>
        <b/>
        <sz val="10"/>
        <rFont val="Trebuchet MS"/>
        <family val="2"/>
      </rPr>
      <t>ri soc. Total</t>
    </r>
  </si>
  <si>
    <t>Asigurări soc. Total</t>
  </si>
  <si>
    <r>
      <t>Precizare</t>
    </r>
    <r>
      <rPr>
        <sz val="11"/>
        <rFont val="Trebuchet MS"/>
        <family val="2"/>
      </rPr>
      <t>: Beneficiarii sistemului public de pensii, ale căror venituri din pensii și indemnizații, cumulate, se situează sub valoarea de</t>
    </r>
    <r>
      <rPr>
        <b/>
        <sz val="11"/>
        <rFont val="Trebuchet MS"/>
        <family val="2"/>
      </rPr>
      <t xml:space="preserve"> 400 de lei</t>
    </r>
    <r>
      <rPr>
        <sz val="11"/>
        <rFont val="Trebuchet MS"/>
        <family val="2"/>
      </rPr>
      <t xml:space="preserve">, încasează  lunar această valoare, denumită </t>
    </r>
    <r>
      <rPr>
        <b/>
        <sz val="11"/>
        <rFont val="Trebuchet MS"/>
        <family val="2"/>
      </rPr>
      <t>"Indemnizația socială pentru pensionari"</t>
    </r>
    <r>
      <rPr>
        <sz val="11"/>
        <rFont val="Trebuchet MS"/>
        <family val="2"/>
      </rPr>
      <t xml:space="preserve">, conform prevederilor Legii nr. 196/2009 și ale Legii nr. 118/2010.        </t>
    </r>
  </si>
  <si>
    <t xml:space="preserve">          Gruparea  numărului pensionarilor </t>
  </si>
  <si>
    <t xml:space="preserve">          Gruparea  numărului pensionarilor pe nivele de pensii conform deciziei</t>
  </si>
  <si>
    <r>
      <t>Invalizi, veterani si v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>duve de r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>zboi            - total-</t>
    </r>
  </si>
  <si>
    <t>5.Veterani de război</t>
  </si>
  <si>
    <r>
      <t>1. Mari mutila</t>
    </r>
    <r>
      <rPr>
        <b/>
        <sz val="11"/>
        <color theme="1"/>
        <rFont val="Arial Narrow"/>
        <family val="2"/>
      </rPr>
      <t>ţ</t>
    </r>
    <r>
      <rPr>
        <b/>
        <sz val="11"/>
        <color theme="1"/>
        <rFont val="Trebuchet MS"/>
        <family val="2"/>
      </rPr>
      <t xml:space="preserve">i </t>
    </r>
    <r>
      <rPr>
        <b/>
        <sz val="11"/>
        <color theme="1"/>
        <rFont val="Arial Narrow"/>
        <family val="2"/>
      </rPr>
      <t>ş</t>
    </r>
    <r>
      <rPr>
        <b/>
        <sz val="11"/>
        <color theme="1"/>
        <rFont val="Trebuchet MS"/>
        <family val="2"/>
      </rPr>
      <t>i invalizi gradul I</t>
    </r>
  </si>
  <si>
    <t>4. Văduve de război</t>
  </si>
  <si>
    <t>7. Văduve de veterani de război</t>
  </si>
  <si>
    <t xml:space="preserve">5. Beneficiari de indemnizaţii cf. legii 341/2004 - recunoştinţei faţă de eroii-martiri şi luptătorii care au contribuit la victoria Revoluţiei române din decembrie 1989 </t>
  </si>
  <si>
    <t xml:space="preserve">3 Beneficiari de indemnizaţii cf. legii 189/2000 - privind aprobarea Ordonanţei Guvernului nr.105/1999 pentru modificarea şi completarea Decretului-lege nr.118/1990 privind acordarea unor drepturi persoanelor persecutate din motive politice de dictatură instaurată cu începere de la 6 DECEMBRIE 1945, precum şi celor deportate în străinătate ori constituite în prizonieri, republicat, cu modificările ulterioare </t>
  </si>
  <si>
    <r>
      <t>4. Beneficiari de indemnizaţii cf. legii 309/2002 - privind recunoa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 xml:space="preserve">terea 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 xml:space="preserve">i acordarea unor drepturi persoanelor care au efectuat stagiul militar </t>
    </r>
    <r>
      <rPr>
        <b/>
        <sz val="11"/>
        <color indexed="12"/>
        <rFont val="Calibri"/>
        <family val="2"/>
      </rPr>
      <t>î</t>
    </r>
    <r>
      <rPr>
        <b/>
        <sz val="11"/>
        <color indexed="12"/>
        <rFont val="Trebuchet MS"/>
        <family val="2"/>
      </rPr>
      <t>n cadrul Direc</t>
    </r>
    <r>
      <rPr>
        <b/>
        <sz val="11"/>
        <color indexed="12"/>
        <rFont val="Arial Narrow"/>
        <family val="2"/>
      </rPr>
      <t>ţ</t>
    </r>
    <r>
      <rPr>
        <b/>
        <sz val="11"/>
        <color indexed="12"/>
        <rFont val="Trebuchet MS"/>
        <family val="2"/>
      </rPr>
      <t xml:space="preserve">iei Generale a Serviciului Muncii </t>
    </r>
    <r>
      <rPr>
        <b/>
        <sz val="11"/>
        <color indexed="12"/>
        <rFont val="Times New Roman"/>
        <family val="1"/>
      </rPr>
      <t>ȋ</t>
    </r>
    <r>
      <rPr>
        <b/>
        <sz val="11"/>
        <color indexed="12"/>
        <rFont val="Trebuchet MS"/>
        <family val="2"/>
      </rPr>
      <t>n perioada 1950-1961</t>
    </r>
  </si>
  <si>
    <r>
      <t>6. Arti</t>
    </r>
    <r>
      <rPr>
        <b/>
        <sz val="11"/>
        <color indexed="12"/>
        <rFont val="Arial Narrow"/>
        <family val="2"/>
      </rPr>
      <t>ş</t>
    </r>
    <r>
      <rPr>
        <b/>
        <sz val="11"/>
        <color indexed="12"/>
        <rFont val="Trebuchet MS"/>
        <family val="2"/>
      </rPr>
      <t>ti cf. legii 109/2005</t>
    </r>
  </si>
  <si>
    <r>
      <t>7. Uniuni de crea</t>
    </r>
    <r>
      <rPr>
        <b/>
        <sz val="11"/>
        <color indexed="12"/>
        <rFont val="Arial Narrow"/>
        <family val="2"/>
      </rPr>
      <t>ţi</t>
    </r>
    <r>
      <rPr>
        <b/>
        <sz val="11"/>
        <color indexed="12"/>
        <rFont val="Trebuchet MS"/>
        <family val="2"/>
      </rPr>
      <t>i cf. legii 8/2006</t>
    </r>
  </si>
  <si>
    <r>
      <t>8. Beneficiari cf Legii 578/2004 - So</t>
    </r>
    <r>
      <rPr>
        <b/>
        <sz val="11"/>
        <color indexed="12"/>
        <rFont val="Arial Narrow"/>
        <family val="2"/>
      </rPr>
      <t xml:space="preserve">ţ </t>
    </r>
    <r>
      <rPr>
        <b/>
        <sz val="11"/>
        <color indexed="12"/>
        <rFont val="Trebuchet MS"/>
        <family val="2"/>
      </rPr>
      <t>Supravie</t>
    </r>
    <r>
      <rPr>
        <b/>
        <sz val="11"/>
        <color indexed="12"/>
        <rFont val="Arial Narrow"/>
        <family val="2"/>
      </rPr>
      <t>ţ</t>
    </r>
    <r>
      <rPr>
        <b/>
        <sz val="11"/>
        <color indexed="12"/>
        <rFont val="Trebuchet MS"/>
        <family val="2"/>
      </rPr>
      <t>uitor</t>
    </r>
  </si>
  <si>
    <t>Total ŢARĂ</t>
  </si>
  <si>
    <r>
      <t>Valoare medie suportat</t>
    </r>
    <r>
      <rPr>
        <b/>
        <sz val="11"/>
        <rFont val="Arial Narrow"/>
        <family val="2"/>
      </rPr>
      <t>ă</t>
    </r>
    <r>
      <rPr>
        <b/>
        <sz val="11"/>
        <rFont val="Trebuchet MS"/>
        <family val="2"/>
      </rPr>
      <t xml:space="preserve"> de la BS</t>
    </r>
  </si>
  <si>
    <t>Valoarea pensiei conform deciziei                      -lei-</t>
  </si>
  <si>
    <t>Pensia medie  luna curentă                -lei-</t>
  </si>
  <si>
    <t>Pensia medie luna anterioară           - lei-</t>
  </si>
  <si>
    <t xml:space="preserve">Pensia  medie luna crt. an anterior           -lei-     </t>
  </si>
  <si>
    <r>
      <t xml:space="preserve"> - cu perioade lucrate în agricultur</t>
    </r>
    <r>
      <rPr>
        <b/>
        <sz val="11"/>
        <rFont val="Arial Narrow"/>
        <family val="2"/>
      </rPr>
      <t>ă</t>
    </r>
    <r>
      <rPr>
        <b/>
        <sz val="11"/>
        <rFont val="Trebuchet MS"/>
        <family val="2"/>
      </rPr>
      <t>, din care:</t>
    </r>
  </si>
  <si>
    <t xml:space="preserve"> - numai perioade în agricultură</t>
  </si>
  <si>
    <t xml:space="preserve">Valoarea pensiei conform deciziei                         -lei-                </t>
  </si>
  <si>
    <t>Pensia medie luna curentă          -lei-</t>
  </si>
  <si>
    <t>Pensia medie luna anterioară        -lei-</t>
  </si>
  <si>
    <t>Pensia medie luna curentă   an anterior          -lei-</t>
  </si>
  <si>
    <t xml:space="preserve">  - cu perioade lucrate în agricultură, din care:</t>
  </si>
  <si>
    <t xml:space="preserve">  - numai perioade în agricultură</t>
  </si>
  <si>
    <t>1. TOTAL SISTEM, din care:</t>
  </si>
  <si>
    <t>Valoarea pensiei conform deciziei                   -lei-</t>
  </si>
  <si>
    <t>Pensia medie luna anterioară      -lei-</t>
  </si>
  <si>
    <t>Operator de date cu caracter personal număr  4104</t>
  </si>
  <si>
    <t>PENSIA MEDIE          -lei-</t>
  </si>
  <si>
    <t>Număr fizic pensionari</t>
  </si>
  <si>
    <t>Cod județ</t>
  </si>
  <si>
    <t>Pensie anticipată</t>
  </si>
  <si>
    <t xml:space="preserve">Pensie anticipată parţială </t>
  </si>
  <si>
    <t>Invaliditate Total</t>
  </si>
  <si>
    <t xml:space="preserve">      de AGRICULTORI pe nivele de pensii conform deciziei</t>
  </si>
  <si>
    <t>Din care:</t>
  </si>
  <si>
    <t xml:space="preserve"> INDICATORII PRIVIND INDEMNIZAȚIILE ȘI SPORURILE CONFORM LEGII NR. 49/1991 ȘI  LEGII NR. 44/1994</t>
  </si>
  <si>
    <t>Număr fizic</t>
  </si>
  <si>
    <r>
      <t>Valoare indemniza</t>
    </r>
    <r>
      <rPr>
        <b/>
        <sz val="11"/>
        <color theme="1"/>
        <rFont val="Arial Narrow"/>
        <family val="2"/>
      </rPr>
      <t>ţ</t>
    </r>
    <r>
      <rPr>
        <b/>
        <sz val="11"/>
        <color theme="1"/>
        <rFont val="Trebuchet MS"/>
        <family val="2"/>
      </rPr>
      <t>ie lunar</t>
    </r>
    <r>
      <rPr>
        <b/>
        <sz val="11"/>
        <color theme="1"/>
        <rFont val="Arial Narrow"/>
        <family val="2"/>
      </rPr>
      <t>ă</t>
    </r>
    <r>
      <rPr>
        <b/>
        <sz val="11"/>
        <color theme="1"/>
        <rFont val="Trebuchet MS"/>
        <family val="2"/>
      </rPr>
      <t xml:space="preserve">                  -lei-</t>
    </r>
  </si>
  <si>
    <t>Valoare spor lunar                      -lei-</t>
  </si>
  <si>
    <t>Valoare           rentă lunară                  -lei-</t>
  </si>
  <si>
    <t>Total drepturi       lunare                   -lei-</t>
  </si>
  <si>
    <t>Valoarea  medie lunară         -lei-</t>
  </si>
  <si>
    <t>6. Accidentati în afară serv.ordonat</t>
  </si>
  <si>
    <t>BENEFICIARI DE LEGI ȘI INDEMNIZAŢII SPECIALE</t>
  </si>
  <si>
    <t>1. Beneficiari cf. legii 49/1991 și legii 44/1994 - privind veteranii de război, precum şi unele drepturi ale invalizilor şi văduvelor de război</t>
  </si>
  <si>
    <r>
      <t>2 Beneficiari de indemnizaţii cf. D.L. 118/1990 - privind acordarea unor drepturi persoanelor persecutate din motive politice de dictatură instaurat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 xml:space="preserve"> cu începere de la 6 DECEMBRIE 1945, precum şi celor deportate în str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>in</t>
    </r>
    <r>
      <rPr>
        <b/>
        <sz val="11"/>
        <color indexed="12"/>
        <rFont val="Arial Narrow"/>
        <family val="2"/>
      </rPr>
      <t>ă</t>
    </r>
    <r>
      <rPr>
        <b/>
        <sz val="11"/>
        <color indexed="12"/>
        <rFont val="Trebuchet MS"/>
        <family val="2"/>
      </rPr>
      <t xml:space="preserve">tate ori constituite </t>
    </r>
    <r>
      <rPr>
        <b/>
        <sz val="11"/>
        <color indexed="12"/>
        <rFont val="Times New Roman"/>
        <family val="1"/>
      </rPr>
      <t>ȋ</t>
    </r>
    <r>
      <rPr>
        <b/>
        <sz val="11"/>
        <color indexed="12"/>
        <rFont val="Trebuchet MS"/>
        <family val="2"/>
      </rPr>
      <t xml:space="preserve">n prizonieri </t>
    </r>
  </si>
  <si>
    <t>Indemnizaţie medie                                     - lei-</t>
  </si>
  <si>
    <t>PENSIA MEDIE      - lei-</t>
  </si>
  <si>
    <t>Lege nr. 303/2004 -privind statutul procurorilor şi judecătorilor</t>
  </si>
  <si>
    <t>DÂMBOVIȚA</t>
  </si>
  <si>
    <t>Operator de date cu caracter personal număr 4104</t>
  </si>
  <si>
    <t xml:space="preserve"> Existent la finele lunii  FEBRUARIE 2016                                                                                                                                 </t>
  </si>
  <si>
    <t xml:space="preserve">       Existent la finele lunii  FEBRUARIE 2016                                                                                                                                    </t>
  </si>
  <si>
    <t xml:space="preserve">       Existent la finele lunii  FEBRUARIE 2016</t>
  </si>
  <si>
    <t xml:space="preserve">  FEBRUARIE 2016 </t>
  </si>
  <si>
    <t xml:space="preserve"> FEBRUARIE 2016                                                                                                                                    </t>
  </si>
  <si>
    <t xml:space="preserve"> FEBRUARIE 2016      </t>
  </si>
  <si>
    <t xml:space="preserve">    Existent la finele lunii  FEBRUARIE 2016                                                                                                                                                            </t>
  </si>
  <si>
    <t>Existent în plată la finele lunii FEBRUARIE 2016</t>
  </si>
  <si>
    <t>Număr de beneficiari ai indemnizaţiei sociale pentru pensionari - FEBRUARIE 2016</t>
  </si>
</sst>
</file>

<file path=xl/styles.xml><?xml version="1.0" encoding="utf-8"?>
<styleSheet xmlns="http://schemas.openxmlformats.org/spreadsheetml/2006/main">
  <numFmts count="2">
    <numFmt numFmtId="164" formatCode="#,##0.00000"/>
    <numFmt numFmtId="165" formatCode="#,##0.0"/>
  </numFmts>
  <fonts count="83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0"/>
      <name val="MS Sans Serif"/>
      <family val="2"/>
    </font>
    <font>
      <b/>
      <sz val="12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sz val="8.5"/>
      <name val="MS Sans Serif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7"/>
      <name val="MS Sans Serif"/>
      <family val="2"/>
    </font>
    <font>
      <b/>
      <sz val="8.5"/>
      <name val="MS Sans Serif"/>
      <family val="2"/>
    </font>
    <font>
      <b/>
      <sz val="9"/>
      <name val="MS Sans Serif"/>
      <family val="2"/>
    </font>
    <font>
      <b/>
      <sz val="8"/>
      <name val="Times New Roman"/>
      <family val="1"/>
    </font>
    <font>
      <b/>
      <sz val="8"/>
      <name val="MS Sans Serif"/>
      <family val="2"/>
    </font>
    <font>
      <sz val="8"/>
      <name val="Arial"/>
      <family val="2"/>
    </font>
    <font>
      <b/>
      <sz val="10.5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7.5"/>
      <name val="MS Sans Serif"/>
      <family val="2"/>
    </font>
    <font>
      <sz val="13"/>
      <name val="MS Sans Serif"/>
      <family val="2"/>
    </font>
    <font>
      <sz val="13"/>
      <name val="Times New Roman"/>
      <family val="1"/>
    </font>
    <font>
      <sz val="12"/>
      <name val="MS Sans Serif"/>
      <family val="2"/>
    </font>
    <font>
      <sz val="12"/>
      <name val="Arial"/>
      <family val="2"/>
    </font>
    <font>
      <b/>
      <sz val="7.5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  <font>
      <sz val="9"/>
      <name val="MS Sans Serif"/>
      <family val="2"/>
    </font>
    <font>
      <sz val="10"/>
      <color theme="1"/>
      <name val="MS Sans Serif"/>
      <family val="2"/>
    </font>
    <font>
      <sz val="12"/>
      <color theme="1"/>
      <name val="MS Sans Serif"/>
      <family val="2"/>
    </font>
    <font>
      <b/>
      <sz val="10"/>
      <color theme="1"/>
      <name val="Arial"/>
      <family val="2"/>
    </font>
    <font>
      <sz val="10"/>
      <name val="Arial"/>
      <charset val="238"/>
    </font>
    <font>
      <sz val="10"/>
      <color theme="1"/>
      <name val="Arial"/>
      <family val="2"/>
    </font>
    <font>
      <sz val="10"/>
      <name val="Arial Narrow"/>
      <family val="2"/>
    </font>
    <font>
      <sz val="15"/>
      <color theme="1"/>
      <name val="Arial"/>
      <family val="2"/>
    </font>
    <font>
      <sz val="15"/>
      <name val="Arial"/>
      <family val="2"/>
    </font>
    <font>
      <sz val="14"/>
      <name val="Arial"/>
      <family val="2"/>
    </font>
    <font>
      <sz val="10"/>
      <name val="Arial"/>
    </font>
    <font>
      <i/>
      <sz val="10"/>
      <name val="Arial"/>
      <family val="2"/>
    </font>
    <font>
      <sz val="15"/>
      <name val="Times New Roman"/>
      <family val="1"/>
    </font>
    <font>
      <b/>
      <sz val="12"/>
      <name val="Arial Narrow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1"/>
      <name val="Arial Narrow"/>
      <family val="2"/>
    </font>
    <font>
      <b/>
      <sz val="11"/>
      <name val="Calibri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0"/>
      <name val="Arial Narrow"/>
      <family val="2"/>
    </font>
    <font>
      <b/>
      <u/>
      <sz val="11"/>
      <name val="Trebuchet MS"/>
      <family val="2"/>
    </font>
    <font>
      <b/>
      <sz val="11"/>
      <color theme="1"/>
      <name val="Arial Narrow"/>
      <family val="2"/>
    </font>
    <font>
      <b/>
      <sz val="12"/>
      <color indexed="12"/>
      <name val="Trebuchet MS"/>
      <family val="2"/>
    </font>
    <font>
      <b/>
      <sz val="11"/>
      <color indexed="12"/>
      <name val="Trebuchet MS"/>
      <family val="2"/>
    </font>
    <font>
      <b/>
      <sz val="11"/>
      <color indexed="12"/>
      <name val="Arial Narrow"/>
      <family val="2"/>
    </font>
    <font>
      <b/>
      <sz val="11"/>
      <color indexed="12"/>
      <name val="Times New Roman"/>
      <family val="1"/>
    </font>
    <font>
      <b/>
      <sz val="11"/>
      <color indexed="12"/>
      <name val="Calibri"/>
      <family val="2"/>
    </font>
    <font>
      <b/>
      <i/>
      <sz val="11"/>
      <name val="Trebuchet MS"/>
      <family val="2"/>
    </font>
    <font>
      <b/>
      <i/>
      <sz val="12"/>
      <name val="Trebuchet MS"/>
      <family val="2"/>
    </font>
    <font>
      <b/>
      <sz val="11"/>
      <color indexed="16"/>
      <name val="Trebuchet MS"/>
      <family val="2"/>
    </font>
    <font>
      <i/>
      <sz val="11"/>
      <name val="Trebuchet MS"/>
      <family val="2"/>
    </font>
    <font>
      <sz val="9"/>
      <name val="Times New Roman"/>
      <family val="1"/>
    </font>
    <font>
      <b/>
      <sz val="9"/>
      <name val="Trebuchet MS"/>
      <family val="2"/>
    </font>
    <font>
      <sz val="10"/>
      <color theme="1"/>
      <name val="Trebuchet MS"/>
      <family val="2"/>
    </font>
    <font>
      <sz val="11"/>
      <name val="Arial"/>
      <family val="2"/>
    </font>
    <font>
      <b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6" fillId="0" borderId="0"/>
    <xf numFmtId="0" fontId="2" fillId="0" borderId="0"/>
    <xf numFmtId="0" fontId="30" fillId="0" borderId="0"/>
    <xf numFmtId="0" fontId="30" fillId="0" borderId="0"/>
    <xf numFmtId="0" fontId="26" fillId="0" borderId="0"/>
    <xf numFmtId="0" fontId="45" fillId="0" borderId="0"/>
    <xf numFmtId="0" fontId="26" fillId="0" borderId="0"/>
    <xf numFmtId="0" fontId="47" fillId="0" borderId="0"/>
    <xf numFmtId="0" fontId="51" fillId="0" borderId="0"/>
    <xf numFmtId="0" fontId="2" fillId="0" borderId="0"/>
    <xf numFmtId="0" fontId="47" fillId="0" borderId="0"/>
  </cellStyleXfs>
  <cellXfs count="581">
    <xf numFmtId="0" fontId="0" fillId="0" borderId="0" xfId="0"/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3" fontId="0" fillId="0" borderId="0" xfId="0" applyNumberFormat="1"/>
    <xf numFmtId="49" fontId="8" fillId="0" borderId="0" xfId="0" applyNumberFormat="1" applyFont="1" applyAlignment="1">
      <alignment horizontal="centerContinuous" vertical="center"/>
    </xf>
    <xf numFmtId="0" fontId="2" fillId="0" borderId="0" xfId="2"/>
    <xf numFmtId="0" fontId="16" fillId="0" borderId="0" xfId="2" applyFont="1"/>
    <xf numFmtId="0" fontId="17" fillId="0" borderId="0" xfId="2" applyFont="1" applyBorder="1" applyAlignment="1">
      <alignment horizontal="centerContinuous" vertical="center"/>
    </xf>
    <xf numFmtId="0" fontId="16" fillId="0" borderId="0" xfId="2" quotePrefix="1" applyFont="1" applyAlignment="1">
      <alignment horizontal="center"/>
    </xf>
    <xf numFmtId="2" fontId="2" fillId="0" borderId="0" xfId="2" applyNumberFormat="1" applyAlignment="1">
      <alignment horizontal="center" vertical="center" wrapText="1"/>
    </xf>
    <xf numFmtId="0" fontId="3" fillId="0" borderId="0" xfId="2" quotePrefix="1" applyFont="1" applyBorder="1" applyAlignment="1">
      <alignment horizontal="centerContinuous"/>
    </xf>
    <xf numFmtId="0" fontId="17" fillId="0" borderId="0" xfId="2" applyFont="1" applyAlignment="1">
      <alignment horizontal="centerContinuous" vertical="center"/>
    </xf>
    <xf numFmtId="0" fontId="20" fillId="0" borderId="0" xfId="2" applyFont="1" applyAlignment="1"/>
    <xf numFmtId="0" fontId="18" fillId="0" borderId="0" xfId="2" applyFont="1"/>
    <xf numFmtId="0" fontId="17" fillId="0" borderId="0" xfId="2" quotePrefix="1" applyFont="1" applyBorder="1" applyAlignment="1">
      <alignment horizontal="centerContinuous"/>
    </xf>
    <xf numFmtId="0" fontId="16" fillId="0" borderId="0" xfId="2" applyFont="1" applyBorder="1" applyAlignment="1">
      <alignment horizontal="center" vertical="center" wrapText="1"/>
    </xf>
    <xf numFmtId="0" fontId="16" fillId="0" borderId="0" xfId="2" applyFont="1" applyAlignment="1">
      <alignment horizontal="center" vertical="center" wrapText="1"/>
    </xf>
    <xf numFmtId="0" fontId="16" fillId="0" borderId="0" xfId="2" applyFont="1" applyBorder="1" applyAlignment="1"/>
    <xf numFmtId="0" fontId="10" fillId="0" borderId="0" xfId="0" applyFont="1"/>
    <xf numFmtId="0" fontId="0" fillId="0" borderId="1" xfId="0" applyBorder="1" applyAlignment="1">
      <alignment horizontal="left" vertical="center" wrapText="1"/>
    </xf>
    <xf numFmtId="0" fontId="15" fillId="2" borderId="0" xfId="2" applyFont="1" applyFill="1" applyBorder="1"/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1" fontId="11" fillId="0" borderId="4" xfId="2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/>
    <xf numFmtId="165" fontId="16" fillId="0" borderId="0" xfId="2" applyNumberFormat="1" applyFont="1" applyBorder="1" applyAlignment="1">
      <alignment horizontal="right" vertical="center" wrapText="1"/>
    </xf>
    <xf numFmtId="165" fontId="16" fillId="0" borderId="1" xfId="2" applyNumberFormat="1" applyFont="1" applyBorder="1" applyAlignment="1">
      <alignment horizontal="right" vertical="center" wrapText="1"/>
    </xf>
    <xf numFmtId="3" fontId="28" fillId="3" borderId="4" xfId="2" applyNumberFormat="1" applyFont="1" applyFill="1" applyBorder="1"/>
    <xf numFmtId="3" fontId="28" fillId="4" borderId="4" xfId="2" applyNumberFormat="1" applyFont="1" applyFill="1" applyBorder="1"/>
    <xf numFmtId="3" fontId="28" fillId="0" borderId="7" xfId="2" applyNumberFormat="1" applyFont="1" applyBorder="1"/>
    <xf numFmtId="3" fontId="28" fillId="0" borderId="8" xfId="2" applyNumberFormat="1" applyFont="1" applyBorder="1"/>
    <xf numFmtId="3" fontId="28" fillId="0" borderId="9" xfId="2" applyNumberFormat="1" applyFont="1" applyBorder="1"/>
    <xf numFmtId="3" fontId="28" fillId="5" borderId="4" xfId="2" applyNumberFormat="1" applyFont="1" applyFill="1" applyBorder="1"/>
    <xf numFmtId="3" fontId="28" fillId="0" borderId="10" xfId="2" applyNumberFormat="1" applyFont="1" applyFill="1" applyBorder="1"/>
    <xf numFmtId="4" fontId="28" fillId="3" borderId="4" xfId="2" applyNumberFormat="1" applyFont="1" applyFill="1" applyBorder="1"/>
    <xf numFmtId="3" fontId="28" fillId="3" borderId="4" xfId="2" applyNumberFormat="1" applyFont="1" applyFill="1" applyBorder="1" applyAlignment="1">
      <alignment horizontal="right"/>
    </xf>
    <xf numFmtId="164" fontId="28" fillId="3" borderId="4" xfId="2" applyNumberFormat="1" applyFont="1" applyFill="1" applyBorder="1"/>
    <xf numFmtId="2" fontId="28" fillId="3" borderId="4" xfId="2" applyNumberFormat="1" applyFont="1" applyFill="1" applyBorder="1" applyAlignment="1">
      <alignment horizontal="right"/>
    </xf>
    <xf numFmtId="4" fontId="28" fillId="4" borderId="4" xfId="2" applyNumberFormat="1" applyFont="1" applyFill="1" applyBorder="1"/>
    <xf numFmtId="3" fontId="28" fillId="4" borderId="4" xfId="2" applyNumberFormat="1" applyFont="1" applyFill="1" applyBorder="1" applyAlignment="1">
      <alignment horizontal="right"/>
    </xf>
    <xf numFmtId="164" fontId="28" fillId="4" borderId="4" xfId="2" applyNumberFormat="1" applyFont="1" applyFill="1" applyBorder="1"/>
    <xf numFmtId="2" fontId="28" fillId="4" borderId="4" xfId="2" applyNumberFormat="1" applyFont="1" applyFill="1" applyBorder="1" applyAlignment="1">
      <alignment horizontal="right"/>
    </xf>
    <xf numFmtId="4" fontId="28" fillId="4" borderId="11" xfId="2" applyNumberFormat="1" applyFont="1" applyFill="1" applyBorder="1"/>
    <xf numFmtId="3" fontId="28" fillId="0" borderId="8" xfId="2" applyNumberFormat="1" applyFont="1" applyBorder="1" applyAlignment="1">
      <alignment horizontal="right"/>
    </xf>
    <xf numFmtId="164" fontId="28" fillId="0" borderId="8" xfId="2" applyNumberFormat="1" applyFont="1" applyBorder="1"/>
    <xf numFmtId="2" fontId="28" fillId="0" borderId="8" xfId="2" applyNumberFormat="1" applyFont="1" applyBorder="1" applyAlignment="1">
      <alignment horizontal="right"/>
    </xf>
    <xf numFmtId="4" fontId="28" fillId="0" borderId="8" xfId="2" applyNumberFormat="1" applyFont="1" applyBorder="1"/>
    <xf numFmtId="4" fontId="28" fillId="0" borderId="12" xfId="2" applyNumberFormat="1" applyFont="1" applyBorder="1"/>
    <xf numFmtId="3" fontId="28" fillId="0" borderId="8" xfId="2" quotePrefix="1" applyNumberFormat="1" applyFont="1" applyBorder="1" applyAlignment="1">
      <alignment horizontal="center"/>
    </xf>
    <xf numFmtId="49" fontId="28" fillId="0" borderId="8" xfId="2" applyNumberFormat="1" applyFont="1" applyBorder="1" applyAlignment="1">
      <alignment horizontal="center" vertical="center"/>
    </xf>
    <xf numFmtId="49" fontId="28" fillId="0" borderId="12" xfId="2" applyNumberFormat="1" applyFont="1" applyBorder="1" applyAlignment="1">
      <alignment horizontal="center" vertical="center"/>
    </xf>
    <xf numFmtId="4" fontId="28" fillId="0" borderId="8" xfId="2" applyNumberFormat="1" applyFont="1" applyFill="1" applyBorder="1"/>
    <xf numFmtId="164" fontId="28" fillId="0" borderId="8" xfId="2" applyNumberFormat="1" applyFont="1" applyBorder="1" applyAlignment="1">
      <alignment horizontal="right"/>
    </xf>
    <xf numFmtId="3" fontId="28" fillId="0" borderId="13" xfId="2" applyNumberFormat="1" applyFont="1" applyBorder="1"/>
    <xf numFmtId="3" fontId="28" fillId="0" borderId="9" xfId="2" applyNumberFormat="1" applyFont="1" applyBorder="1" applyAlignment="1">
      <alignment horizontal="right"/>
    </xf>
    <xf numFmtId="164" fontId="28" fillId="0" borderId="9" xfId="2" applyNumberFormat="1" applyFont="1" applyBorder="1"/>
    <xf numFmtId="2" fontId="28" fillId="0" borderId="9" xfId="2" applyNumberFormat="1" applyFont="1" applyBorder="1" applyAlignment="1">
      <alignment horizontal="right"/>
    </xf>
    <xf numFmtId="4" fontId="28" fillId="0" borderId="9" xfId="2" applyNumberFormat="1" applyFont="1" applyBorder="1"/>
    <xf numFmtId="4" fontId="28" fillId="0" borderId="14" xfId="2" applyNumberFormat="1" applyFont="1" applyBorder="1"/>
    <xf numFmtId="4" fontId="28" fillId="5" borderId="4" xfId="2" applyNumberFormat="1" applyFont="1" applyFill="1" applyBorder="1"/>
    <xf numFmtId="3" fontId="28" fillId="5" borderId="4" xfId="2" applyNumberFormat="1" applyFont="1" applyFill="1" applyBorder="1" applyAlignment="1">
      <alignment horizontal="right"/>
    </xf>
    <xf numFmtId="164" fontId="28" fillId="5" borderId="4" xfId="2" applyNumberFormat="1" applyFont="1" applyFill="1" applyBorder="1"/>
    <xf numFmtId="2" fontId="28" fillId="5" borderId="4" xfId="2" applyNumberFormat="1" applyFont="1" applyFill="1" applyBorder="1" applyAlignment="1">
      <alignment horizontal="right"/>
    </xf>
    <xf numFmtId="4" fontId="28" fillId="5" borderId="11" xfId="2" applyNumberFormat="1" applyFont="1" applyFill="1" applyBorder="1"/>
    <xf numFmtId="3" fontId="28" fillId="0" borderId="10" xfId="2" applyNumberFormat="1" applyFont="1" applyBorder="1"/>
    <xf numFmtId="4" fontId="28" fillId="0" borderId="10" xfId="2" applyNumberFormat="1" applyFont="1" applyFill="1" applyBorder="1"/>
    <xf numFmtId="3" fontId="28" fillId="0" borderId="10" xfId="2" applyNumberFormat="1" applyFont="1" applyFill="1" applyBorder="1" applyAlignment="1">
      <alignment horizontal="right"/>
    </xf>
    <xf numFmtId="164" fontId="28" fillId="0" borderId="10" xfId="2" applyNumberFormat="1" applyFont="1" applyFill="1" applyBorder="1"/>
    <xf numFmtId="2" fontId="28" fillId="0" borderId="10" xfId="2" applyNumberFormat="1" applyFont="1" applyFill="1" applyBorder="1" applyAlignment="1">
      <alignment horizontal="right"/>
    </xf>
    <xf numFmtId="4" fontId="28" fillId="0" borderId="15" xfId="2" applyNumberFormat="1" applyFont="1" applyFill="1" applyBorder="1"/>
    <xf numFmtId="0" fontId="15" fillId="0" borderId="0" xfId="2" applyFont="1"/>
    <xf numFmtId="0" fontId="8" fillId="1" borderId="5" xfId="3" applyFont="1" applyFill="1" applyBorder="1" applyAlignment="1">
      <alignment horizontal="center" vertical="center"/>
    </xf>
    <xf numFmtId="0" fontId="10" fillId="1" borderId="5" xfId="3" applyFont="1" applyFill="1" applyBorder="1" applyAlignment="1">
      <alignment horizontal="center" vertical="center" wrapText="1"/>
    </xf>
    <xf numFmtId="0" fontId="10" fillId="1" borderId="3" xfId="3" applyFont="1" applyFill="1" applyBorder="1" applyAlignment="1">
      <alignment horizontal="center" vertical="center" wrapText="1"/>
    </xf>
    <xf numFmtId="0" fontId="31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/>
    </xf>
    <xf numFmtId="0" fontId="13" fillId="1" borderId="7" xfId="3" applyFont="1" applyFill="1" applyBorder="1" applyAlignment="1">
      <alignment horizontal="left" vertical="center"/>
    </xf>
    <xf numFmtId="3" fontId="29" fillId="0" borderId="7" xfId="3" applyNumberFormat="1" applyFont="1" applyBorder="1" applyAlignment="1">
      <alignment horizontal="right" vertical="center"/>
    </xf>
    <xf numFmtId="3" fontId="29" fillId="0" borderId="17" xfId="3" applyNumberFormat="1" applyFont="1" applyBorder="1" applyAlignment="1">
      <alignment horizontal="right" vertical="center"/>
    </xf>
    <xf numFmtId="0" fontId="13" fillId="1" borderId="13" xfId="3" applyFont="1" applyFill="1" applyBorder="1" applyAlignment="1">
      <alignment horizontal="left" vertical="center"/>
    </xf>
    <xf numFmtId="0" fontId="29" fillId="0" borderId="9" xfId="3" applyFont="1" applyBorder="1"/>
    <xf numFmtId="3" fontId="29" fillId="0" borderId="18" xfId="3" applyNumberFormat="1" applyFont="1" applyBorder="1" applyAlignment="1">
      <alignment horizontal="right" vertical="center"/>
    </xf>
    <xf numFmtId="0" fontId="13" fillId="1" borderId="13" xfId="3" quotePrefix="1" applyFont="1" applyFill="1" applyBorder="1" applyAlignment="1">
      <alignment horizontal="left" vertical="center"/>
    </xf>
    <xf numFmtId="0" fontId="29" fillId="0" borderId="13" xfId="3" applyFont="1" applyBorder="1"/>
    <xf numFmtId="3" fontId="29" fillId="0" borderId="13" xfId="3" applyNumberFormat="1" applyFont="1" applyBorder="1" applyAlignment="1">
      <alignment horizontal="right" vertical="center"/>
    </xf>
    <xf numFmtId="0" fontId="13" fillId="1" borderId="7" xfId="3" quotePrefix="1" applyFont="1" applyFill="1" applyBorder="1" applyAlignment="1">
      <alignment horizontal="left" vertical="center"/>
    </xf>
    <xf numFmtId="3" fontId="29" fillId="0" borderId="8" xfId="3" applyNumberFormat="1" applyFont="1" applyBorder="1" applyAlignment="1">
      <alignment horizontal="right" vertical="center"/>
    </xf>
    <xf numFmtId="0" fontId="13" fillId="1" borderId="7" xfId="3" applyFont="1" applyFill="1" applyBorder="1" applyAlignment="1">
      <alignment horizontal="left" vertical="center" wrapText="1"/>
    </xf>
    <xf numFmtId="0" fontId="13" fillId="1" borderId="19" xfId="3" applyFont="1" applyFill="1" applyBorder="1" applyAlignment="1">
      <alignment horizontal="left" vertical="center"/>
    </xf>
    <xf numFmtId="3" fontId="29" fillId="0" borderId="19" xfId="3" applyNumberFormat="1" applyFont="1" applyBorder="1" applyAlignment="1">
      <alignment horizontal="right" vertical="center"/>
    </xf>
    <xf numFmtId="3" fontId="29" fillId="0" borderId="20" xfId="3" applyNumberFormat="1" applyFont="1" applyBorder="1" applyAlignment="1">
      <alignment horizontal="right" vertical="center"/>
    </xf>
    <xf numFmtId="165" fontId="29" fillId="0" borderId="17" xfId="3" applyNumberFormat="1" applyFont="1" applyBorder="1" applyAlignment="1">
      <alignment horizontal="right" vertical="center"/>
    </xf>
    <xf numFmtId="165" fontId="29" fillId="0" borderId="18" xfId="3" applyNumberFormat="1" applyFont="1" applyBorder="1" applyAlignment="1">
      <alignment horizontal="right" vertical="center"/>
    </xf>
    <xf numFmtId="165" fontId="29" fillId="0" borderId="8" xfId="3" applyNumberFormat="1" applyFont="1" applyBorder="1"/>
    <xf numFmtId="165" fontId="29" fillId="0" borderId="20" xfId="3" applyNumberFormat="1" applyFont="1" applyBorder="1" applyAlignment="1">
      <alignment horizontal="right" vertical="center"/>
    </xf>
    <xf numFmtId="3" fontId="32" fillId="0" borderId="7" xfId="2" applyNumberFormat="1" applyFont="1" applyBorder="1"/>
    <xf numFmtId="4" fontId="32" fillId="6" borderId="7" xfId="2" applyNumberFormat="1" applyFont="1" applyFill="1" applyBorder="1"/>
    <xf numFmtId="164" fontId="32" fillId="0" borderId="7" xfId="2" applyNumberFormat="1" applyFont="1" applyBorder="1"/>
    <xf numFmtId="2" fontId="32" fillId="0" borderId="7" xfId="2" applyNumberFormat="1" applyFont="1" applyBorder="1" applyAlignment="1">
      <alignment horizontal="right"/>
    </xf>
    <xf numFmtId="4" fontId="32" fillId="0" borderId="7" xfId="2" applyNumberFormat="1" applyFont="1" applyBorder="1"/>
    <xf numFmtId="4" fontId="32" fillId="0" borderId="21" xfId="2" applyNumberFormat="1" applyFont="1" applyBorder="1"/>
    <xf numFmtId="3" fontId="32" fillId="0" borderId="8" xfId="2" applyNumberFormat="1" applyFont="1" applyBorder="1"/>
    <xf numFmtId="3" fontId="32" fillId="0" borderId="8" xfId="2" applyNumberFormat="1" applyFont="1" applyBorder="1" applyAlignment="1">
      <alignment horizontal="right" vertical="center"/>
    </xf>
    <xf numFmtId="164" fontId="32" fillId="0" borderId="8" xfId="2" applyNumberFormat="1" applyFont="1" applyBorder="1" applyAlignment="1">
      <alignment horizontal="right" vertical="center"/>
    </xf>
    <xf numFmtId="164" fontId="32" fillId="0" borderId="8" xfId="2" applyNumberFormat="1" applyFont="1" applyBorder="1"/>
    <xf numFmtId="2" fontId="32" fillId="0" borderId="8" xfId="2" applyNumberFormat="1" applyFont="1" applyBorder="1" applyAlignment="1">
      <alignment horizontal="right"/>
    </xf>
    <xf numFmtId="4" fontId="32" fillId="0" borderId="8" xfId="2" applyNumberFormat="1" applyFont="1" applyBorder="1"/>
    <xf numFmtId="4" fontId="32" fillId="0" borderId="12" xfId="2" applyNumberFormat="1" applyFont="1" applyBorder="1"/>
    <xf numFmtId="3" fontId="32" fillId="0" borderId="8" xfId="2" quotePrefix="1" applyNumberFormat="1" applyFont="1" applyBorder="1" applyAlignment="1">
      <alignment horizontal="center"/>
    </xf>
    <xf numFmtId="49" fontId="32" fillId="0" borderId="7" xfId="2" quotePrefix="1" applyNumberFormat="1" applyFont="1" applyBorder="1" applyAlignment="1">
      <alignment horizontal="center"/>
    </xf>
    <xf numFmtId="49" fontId="32" fillId="0" borderId="8" xfId="2" applyNumberFormat="1" applyFont="1" applyBorder="1" applyAlignment="1">
      <alignment horizontal="center" vertical="center"/>
    </xf>
    <xf numFmtId="49" fontId="32" fillId="0" borderId="12" xfId="2" applyNumberFormat="1" applyFont="1" applyBorder="1" applyAlignment="1">
      <alignment horizontal="center" vertical="center"/>
    </xf>
    <xf numFmtId="49" fontId="32" fillId="0" borderId="8" xfId="2" quotePrefix="1" applyNumberFormat="1" applyFont="1" applyBorder="1" applyAlignment="1">
      <alignment horizontal="center"/>
    </xf>
    <xf numFmtId="4" fontId="32" fillId="0" borderId="8" xfId="2" applyNumberFormat="1" applyFont="1" applyFill="1" applyBorder="1"/>
    <xf numFmtId="3" fontId="32" fillId="0" borderId="8" xfId="2" applyNumberFormat="1" applyFont="1" applyBorder="1" applyAlignment="1">
      <alignment horizontal="right"/>
    </xf>
    <xf numFmtId="3" fontId="32" fillId="0" borderId="13" xfId="2" applyNumberFormat="1" applyFont="1" applyBorder="1"/>
    <xf numFmtId="4" fontId="32" fillId="6" borderId="13" xfId="2" applyNumberFormat="1" applyFont="1" applyFill="1" applyBorder="1"/>
    <xf numFmtId="3" fontId="32" fillId="0" borderId="13" xfId="2" applyNumberFormat="1" applyFont="1" applyBorder="1" applyAlignment="1">
      <alignment horizontal="right"/>
    </xf>
    <xf numFmtId="164" fontId="32" fillId="0" borderId="13" xfId="2" applyNumberFormat="1" applyFont="1" applyBorder="1"/>
    <xf numFmtId="164" fontId="28" fillId="0" borderId="13" xfId="2" applyNumberFormat="1" applyFont="1" applyBorder="1"/>
    <xf numFmtId="2" fontId="32" fillId="0" borderId="13" xfId="2" applyNumberFormat="1" applyFont="1" applyBorder="1" applyAlignment="1">
      <alignment horizontal="right"/>
    </xf>
    <xf numFmtId="4" fontId="32" fillId="0" borderId="13" xfId="2" applyNumberFormat="1" applyFont="1" applyBorder="1"/>
    <xf numFmtId="4" fontId="32" fillId="0" borderId="22" xfId="2" applyNumberFormat="1" applyFont="1" applyBorder="1"/>
    <xf numFmtId="3" fontId="32" fillId="0" borderId="7" xfId="2" applyNumberFormat="1" applyFont="1" applyBorder="1" applyAlignment="1">
      <alignment horizontal="right" vertical="center"/>
    </xf>
    <xf numFmtId="164" fontId="32" fillId="0" borderId="7" xfId="2" applyNumberFormat="1" applyFont="1" applyBorder="1" applyAlignment="1">
      <alignment horizontal="right" vertical="center"/>
    </xf>
    <xf numFmtId="3" fontId="28" fillId="0" borderId="4" xfId="2" applyNumberFormat="1" applyFont="1" applyBorder="1"/>
    <xf numFmtId="4" fontId="28" fillId="6" borderId="4" xfId="2" applyNumberFormat="1" applyFont="1" applyFill="1" applyBorder="1"/>
    <xf numFmtId="3" fontId="28" fillId="0" borderId="4" xfId="2" applyNumberFormat="1" applyFont="1" applyBorder="1" applyAlignment="1">
      <alignment horizontal="right"/>
    </xf>
    <xf numFmtId="164" fontId="28" fillId="0" borderId="4" xfId="2" applyNumberFormat="1" applyFont="1" applyBorder="1"/>
    <xf numFmtId="2" fontId="28" fillId="0" borderId="4" xfId="2" applyNumberFormat="1" applyFont="1" applyBorder="1" applyAlignment="1">
      <alignment horizontal="right"/>
    </xf>
    <xf numFmtId="4" fontId="28" fillId="0" borderId="4" xfId="2" applyNumberFormat="1" applyFont="1" applyBorder="1"/>
    <xf numFmtId="4" fontId="28" fillId="0" borderId="11" xfId="2" applyNumberFormat="1" applyFont="1" applyBorder="1"/>
    <xf numFmtId="0" fontId="16" fillId="0" borderId="0" xfId="2" applyFont="1" applyBorder="1" applyAlignment="1">
      <alignment horizontal="left" vertical="center"/>
    </xf>
    <xf numFmtId="0" fontId="6" fillId="7" borderId="2" xfId="2" applyFont="1" applyFill="1" applyBorder="1"/>
    <xf numFmtId="0" fontId="6" fillId="7" borderId="23" xfId="2" applyFont="1" applyFill="1" applyBorder="1"/>
    <xf numFmtId="0" fontId="6" fillId="7" borderId="24" xfId="2" applyFont="1" applyFill="1" applyBorder="1"/>
    <xf numFmtId="0" fontId="6" fillId="7" borderId="25" xfId="2" applyFont="1" applyFill="1" applyBorder="1"/>
    <xf numFmtId="0" fontId="6" fillId="7" borderId="26" xfId="2" applyFont="1" applyFill="1" applyBorder="1"/>
    <xf numFmtId="0" fontId="6" fillId="7" borderId="27" xfId="2" applyFont="1" applyFill="1" applyBorder="1"/>
    <xf numFmtId="0" fontId="6" fillId="7" borderId="28" xfId="2" applyFont="1" applyFill="1" applyBorder="1"/>
    <xf numFmtId="0" fontId="6" fillId="7" borderId="29" xfId="2" applyFont="1" applyFill="1" applyBorder="1"/>
    <xf numFmtId="0" fontId="6" fillId="7" borderId="30" xfId="2" quotePrefix="1" applyFont="1" applyFill="1" applyBorder="1"/>
    <xf numFmtId="0" fontId="9" fillId="0" borderId="0" xfId="2" quotePrefix="1" applyFont="1"/>
    <xf numFmtId="0" fontId="0" fillId="6" borderId="0" xfId="0" applyFill="1"/>
    <xf numFmtId="0" fontId="19" fillId="6" borderId="0" xfId="0" applyFont="1" applyFill="1"/>
    <xf numFmtId="0" fontId="3" fillId="6" borderId="0" xfId="0" applyFont="1" applyFill="1" applyAlignment="1">
      <alignment horizontal="centerContinuous"/>
    </xf>
    <xf numFmtId="0" fontId="3" fillId="6" borderId="0" xfId="0" applyFont="1" applyFill="1" applyBorder="1" applyAlignment="1">
      <alignment horizontal="centerContinuous"/>
    </xf>
    <xf numFmtId="3" fontId="27" fillId="6" borderId="37" xfId="0" applyNumberFormat="1" applyFont="1" applyFill="1" applyBorder="1" applyAlignment="1">
      <alignment horizontal="right" vertical="center"/>
    </xf>
    <xf numFmtId="3" fontId="27" fillId="6" borderId="40" xfId="0" applyNumberFormat="1" applyFont="1" applyFill="1" applyBorder="1" applyAlignment="1">
      <alignment horizontal="right" vertical="center"/>
    </xf>
    <xf numFmtId="2" fontId="27" fillId="6" borderId="41" xfId="0" applyNumberFormat="1" applyFont="1" applyFill="1" applyBorder="1" applyAlignment="1">
      <alignment horizontal="right" vertical="center"/>
    </xf>
    <xf numFmtId="3" fontId="26" fillId="6" borderId="37" xfId="0" applyNumberFormat="1" applyFont="1" applyFill="1" applyBorder="1" applyAlignment="1">
      <alignment horizontal="right" vertical="center"/>
    </xf>
    <xf numFmtId="3" fontId="26" fillId="6" borderId="40" xfId="0" applyNumberFormat="1" applyFont="1" applyFill="1" applyBorder="1" applyAlignment="1">
      <alignment horizontal="right" vertical="center"/>
    </xf>
    <xf numFmtId="2" fontId="26" fillId="6" borderId="42" xfId="0" applyNumberFormat="1" applyFont="1" applyFill="1" applyBorder="1" applyAlignment="1">
      <alignment horizontal="right" vertical="center"/>
    </xf>
    <xf numFmtId="2" fontId="26" fillId="6" borderId="41" xfId="0" applyNumberFormat="1" applyFont="1" applyFill="1" applyBorder="1" applyAlignment="1">
      <alignment horizontal="right" vertical="center"/>
    </xf>
    <xf numFmtId="2" fontId="27" fillId="6" borderId="42" xfId="0" applyNumberFormat="1" applyFont="1" applyFill="1" applyBorder="1" applyAlignment="1">
      <alignment horizontal="right" vertical="center"/>
    </xf>
    <xf numFmtId="3" fontId="26" fillId="6" borderId="44" xfId="0" applyNumberFormat="1" applyFont="1" applyFill="1" applyBorder="1" applyAlignment="1">
      <alignment horizontal="right" vertical="center"/>
    </xf>
    <xf numFmtId="3" fontId="26" fillId="6" borderId="45" xfId="0" applyNumberFormat="1" applyFont="1" applyFill="1" applyBorder="1" applyAlignment="1">
      <alignment horizontal="right" vertical="center"/>
    </xf>
    <xf numFmtId="2" fontId="26" fillId="6" borderId="46" xfId="0" applyNumberFormat="1" applyFont="1" applyFill="1" applyBorder="1" applyAlignment="1">
      <alignment horizontal="right" vertical="center"/>
    </xf>
    <xf numFmtId="2" fontId="26" fillId="6" borderId="47" xfId="0" applyNumberFormat="1" applyFont="1" applyFill="1" applyBorder="1" applyAlignment="1">
      <alignment horizontal="right" vertical="center"/>
    </xf>
    <xf numFmtId="2" fontId="27" fillId="6" borderId="49" xfId="0" applyNumberFormat="1" applyFont="1" applyFill="1" applyBorder="1" applyAlignment="1">
      <alignment horizontal="right" vertical="center"/>
    </xf>
    <xf numFmtId="2" fontId="27" fillId="6" borderId="50" xfId="0" applyNumberFormat="1" applyFont="1" applyFill="1" applyBorder="1" applyAlignment="1">
      <alignment horizontal="right" vertical="center"/>
    </xf>
    <xf numFmtId="3" fontId="26" fillId="6" borderId="52" xfId="0" applyNumberFormat="1" applyFont="1" applyFill="1" applyBorder="1" applyAlignment="1">
      <alignment horizontal="right" vertical="center"/>
    </xf>
    <xf numFmtId="2" fontId="26" fillId="6" borderId="53" xfId="0" applyNumberFormat="1" applyFont="1" applyFill="1" applyBorder="1" applyAlignment="1">
      <alignment horizontal="right" vertical="center"/>
    </xf>
    <xf numFmtId="2" fontId="26" fillId="6" borderId="54" xfId="0" applyNumberFormat="1" applyFont="1" applyFill="1" applyBorder="1" applyAlignment="1">
      <alignment horizontal="right" vertical="center"/>
    </xf>
    <xf numFmtId="0" fontId="0" fillId="6" borderId="0" xfId="0" applyFill="1" applyAlignment="1">
      <alignment wrapText="1"/>
    </xf>
    <xf numFmtId="0" fontId="4" fillId="6" borderId="0" xfId="0" applyFont="1" applyFill="1"/>
    <xf numFmtId="0" fontId="3" fillId="6" borderId="0" xfId="0" applyFont="1" applyFill="1" applyBorder="1" applyAlignment="1">
      <alignment horizontal="centerContinuous" vertical="center"/>
    </xf>
    <xf numFmtId="0" fontId="3" fillId="6" borderId="0" xfId="0" quotePrefix="1" applyFont="1" applyFill="1" applyBorder="1" applyAlignment="1">
      <alignment horizontal="centerContinuous"/>
    </xf>
    <xf numFmtId="3" fontId="27" fillId="6" borderId="59" xfId="0" applyNumberFormat="1" applyFont="1" applyFill="1" applyBorder="1" applyAlignment="1">
      <alignment horizontal="right" vertical="center"/>
    </xf>
    <xf numFmtId="3" fontId="0" fillId="6" borderId="0" xfId="0" applyNumberFormat="1" applyFill="1"/>
    <xf numFmtId="3" fontId="27" fillId="6" borderId="59" xfId="0" applyNumberFormat="1" applyFont="1" applyFill="1" applyBorder="1"/>
    <xf numFmtId="3" fontId="27" fillId="6" borderId="59" xfId="0" applyNumberFormat="1" applyFont="1" applyFill="1" applyBorder="1" applyAlignment="1">
      <alignment horizontal="right"/>
    </xf>
    <xf numFmtId="2" fontId="27" fillId="6" borderId="59" xfId="0" applyNumberFormat="1" applyFont="1" applyFill="1" applyBorder="1"/>
    <xf numFmtId="2" fontId="27" fillId="6" borderId="39" xfId="0" applyNumberFormat="1" applyFont="1" applyFill="1" applyBorder="1"/>
    <xf numFmtId="3" fontId="26" fillId="6" borderId="59" xfId="0" applyNumberFormat="1" applyFont="1" applyFill="1" applyBorder="1" applyAlignment="1">
      <alignment horizontal="right"/>
    </xf>
    <xf numFmtId="2" fontId="26" fillId="6" borderId="59" xfId="0" applyNumberFormat="1" applyFont="1" applyFill="1" applyBorder="1"/>
    <xf numFmtId="2" fontId="26" fillId="6" borderId="62" xfId="0" applyNumberFormat="1" applyFont="1" applyFill="1" applyBorder="1"/>
    <xf numFmtId="3" fontId="26" fillId="6" borderId="59" xfId="0" applyNumberFormat="1" applyFont="1" applyFill="1" applyBorder="1"/>
    <xf numFmtId="3" fontId="27" fillId="6" borderId="58" xfId="0" applyNumberFormat="1" applyFont="1" applyFill="1" applyBorder="1"/>
    <xf numFmtId="3" fontId="26" fillId="6" borderId="58" xfId="0" applyNumberFormat="1" applyFont="1" applyFill="1" applyBorder="1" applyAlignment="1">
      <alignment horizontal="right"/>
    </xf>
    <xf numFmtId="2" fontId="26" fillId="6" borderId="58" xfId="0" applyNumberFormat="1" applyFont="1" applyFill="1" applyBorder="1"/>
    <xf numFmtId="2" fontId="26" fillId="6" borderId="54" xfId="0" applyNumberFormat="1" applyFont="1" applyFill="1" applyBorder="1"/>
    <xf numFmtId="3" fontId="27" fillId="6" borderId="57" xfId="0" quotePrefix="1" applyNumberFormat="1" applyFont="1" applyFill="1" applyBorder="1" applyAlignment="1">
      <alignment horizontal="right" vertical="center"/>
    </xf>
    <xf numFmtId="3" fontId="26" fillId="6" borderId="57" xfId="0" quotePrefix="1" applyNumberFormat="1" applyFont="1" applyFill="1" applyBorder="1" applyAlignment="1">
      <alignment horizontal="right" vertical="center"/>
    </xf>
    <xf numFmtId="3" fontId="27" fillId="6" borderId="65" xfId="0" quotePrefix="1" applyNumberFormat="1" applyFont="1" applyFill="1" applyBorder="1" applyAlignment="1">
      <alignment horizontal="right" vertical="center"/>
    </xf>
    <xf numFmtId="3" fontId="26" fillId="6" borderId="65" xfId="0" quotePrefix="1" applyNumberFormat="1" applyFont="1" applyFill="1" applyBorder="1" applyAlignment="1">
      <alignment horizontal="right" vertical="center"/>
    </xf>
    <xf numFmtId="3" fontId="26" fillId="6" borderId="57" xfId="0" applyNumberFormat="1" applyFont="1" applyFill="1" applyBorder="1" applyAlignment="1">
      <alignment horizontal="right" vertical="center"/>
    </xf>
    <xf numFmtId="3" fontId="27" fillId="6" borderId="66" xfId="0" quotePrefix="1" applyNumberFormat="1" applyFont="1" applyFill="1" applyBorder="1" applyAlignment="1">
      <alignment horizontal="right" vertical="center"/>
    </xf>
    <xf numFmtId="3" fontId="26" fillId="6" borderId="66" xfId="0" quotePrefix="1" applyNumberFormat="1" applyFont="1" applyFill="1" applyBorder="1" applyAlignment="1">
      <alignment horizontal="right" vertical="center"/>
    </xf>
    <xf numFmtId="3" fontId="27" fillId="6" borderId="56" xfId="0" applyNumberFormat="1" applyFont="1" applyFill="1" applyBorder="1" applyAlignment="1">
      <alignment horizontal="right" vertical="center"/>
    </xf>
    <xf numFmtId="3" fontId="26" fillId="6" borderId="56" xfId="0" applyNumberFormat="1" applyFont="1" applyFill="1" applyBorder="1" applyAlignment="1">
      <alignment horizontal="right" vertical="center"/>
    </xf>
    <xf numFmtId="3" fontId="27" fillId="6" borderId="59" xfId="0" quotePrefix="1" applyNumberFormat="1" applyFont="1" applyFill="1" applyBorder="1" applyAlignment="1">
      <alignment horizontal="right" vertical="center"/>
    </xf>
    <xf numFmtId="3" fontId="26" fillId="6" borderId="59" xfId="0" quotePrefix="1" applyNumberFormat="1" applyFont="1" applyFill="1" applyBorder="1" applyAlignment="1">
      <alignment horizontal="right" vertical="center"/>
    </xf>
    <xf numFmtId="3" fontId="26" fillId="6" borderId="59" xfId="0" applyNumberFormat="1" applyFont="1" applyFill="1" applyBorder="1" applyAlignment="1">
      <alignment horizontal="right" vertical="center"/>
    </xf>
    <xf numFmtId="2" fontId="26" fillId="6" borderId="62" xfId="0" applyNumberFormat="1" applyFont="1" applyFill="1" applyBorder="1" applyAlignment="1">
      <alignment horizontal="right" vertical="center"/>
    </xf>
    <xf numFmtId="3" fontId="4" fillId="6" borderId="58" xfId="0" applyNumberFormat="1" applyFont="1" applyFill="1" applyBorder="1"/>
    <xf numFmtId="3" fontId="27" fillId="6" borderId="58" xfId="0" applyNumberFormat="1" applyFont="1" applyFill="1" applyBorder="1" applyAlignment="1">
      <alignment horizontal="right" vertical="center"/>
    </xf>
    <xf numFmtId="3" fontId="5" fillId="6" borderId="58" xfId="0" applyNumberFormat="1" applyFont="1" applyFill="1" applyBorder="1" applyAlignment="1">
      <alignment horizontal="right" vertical="center"/>
    </xf>
    <xf numFmtId="2" fontId="7" fillId="6" borderId="54" xfId="0" applyNumberFormat="1" applyFont="1" applyFill="1" applyBorder="1" applyAlignment="1">
      <alignment horizontal="right" vertical="center"/>
    </xf>
    <xf numFmtId="3" fontId="5" fillId="6" borderId="0" xfId="0" applyNumberFormat="1" applyFont="1" applyFill="1" applyBorder="1" applyAlignment="1">
      <alignment horizontal="right" vertical="center"/>
    </xf>
    <xf numFmtId="2" fontId="7" fillId="6" borderId="0" xfId="0" applyNumberFormat="1" applyFont="1" applyFill="1" applyBorder="1" applyAlignment="1">
      <alignment horizontal="right" vertical="center"/>
    </xf>
    <xf numFmtId="0" fontId="33" fillId="0" borderId="0" xfId="1" applyFont="1"/>
    <xf numFmtId="0" fontId="34" fillId="0" borderId="0" xfId="1" applyFont="1"/>
    <xf numFmtId="49" fontId="35" fillId="0" borderId="0" xfId="1" applyNumberFormat="1" applyFont="1" applyAlignment="1">
      <alignment horizontal="center"/>
    </xf>
    <xf numFmtId="0" fontId="33" fillId="0" borderId="0" xfId="1" applyFont="1" applyBorder="1" applyAlignment="1">
      <alignment horizontal="center" vertical="center" wrapText="1"/>
    </xf>
    <xf numFmtId="0" fontId="33" fillId="0" borderId="0" xfId="1" applyFont="1" applyBorder="1"/>
    <xf numFmtId="3" fontId="33" fillId="0" borderId="0" xfId="1" applyNumberFormat="1" applyFont="1"/>
    <xf numFmtId="0" fontId="16" fillId="0" borderId="0" xfId="1" applyFont="1" applyBorder="1"/>
    <xf numFmtId="3" fontId="16" fillId="0" borderId="0" xfId="1" applyNumberFormat="1" applyFont="1" applyBorder="1"/>
    <xf numFmtId="3" fontId="16" fillId="0" borderId="0" xfId="1" applyNumberFormat="1" applyFont="1"/>
    <xf numFmtId="0" fontId="38" fillId="0" borderId="0" xfId="1" applyFont="1"/>
    <xf numFmtId="0" fontId="20" fillId="0" borderId="0" xfId="1" applyFont="1" applyBorder="1"/>
    <xf numFmtId="3" fontId="20" fillId="0" borderId="0" xfId="1" applyNumberFormat="1" applyFont="1" applyAlignment="1">
      <alignment horizontal="center"/>
    </xf>
    <xf numFmtId="3" fontId="40" fillId="0" borderId="90" xfId="1" applyNumberFormat="1" applyFont="1" applyBorder="1"/>
    <xf numFmtId="3" fontId="40" fillId="0" borderId="8" xfId="1" applyNumberFormat="1" applyFont="1" applyBorder="1"/>
    <xf numFmtId="3" fontId="40" fillId="0" borderId="92" xfId="1" applyNumberFormat="1" applyFont="1" applyBorder="1"/>
    <xf numFmtId="3" fontId="39" fillId="0" borderId="4" xfId="1" applyNumberFormat="1" applyFont="1" applyBorder="1"/>
    <xf numFmtId="3" fontId="40" fillId="0" borderId="9" xfId="1" applyNumberFormat="1" applyFont="1" applyBorder="1"/>
    <xf numFmtId="3" fontId="40" fillId="0" borderId="13" xfId="1" applyNumberFormat="1" applyFont="1" applyBorder="1"/>
    <xf numFmtId="0" fontId="2" fillId="6" borderId="0" xfId="0" applyFont="1" applyFill="1"/>
    <xf numFmtId="0" fontId="1" fillId="6" borderId="0" xfId="0" applyFont="1" applyFill="1"/>
    <xf numFmtId="0" fontId="42" fillId="6" borderId="0" xfId="0" applyFont="1" applyFill="1"/>
    <xf numFmtId="0" fontId="43" fillId="6" borderId="0" xfId="0" applyFont="1" applyFill="1"/>
    <xf numFmtId="3" fontId="44" fillId="6" borderId="4" xfId="0" applyNumberFormat="1" applyFont="1" applyFill="1" applyBorder="1" applyAlignment="1">
      <alignment vertical="center"/>
    </xf>
    <xf numFmtId="3" fontId="44" fillId="6" borderId="4" xfId="0" applyNumberFormat="1" applyFont="1" applyFill="1" applyBorder="1" applyAlignment="1">
      <alignment horizontal="right" vertical="center"/>
    </xf>
    <xf numFmtId="3" fontId="44" fillId="6" borderId="11" xfId="0" applyNumberFormat="1" applyFont="1" applyFill="1" applyBorder="1" applyAlignment="1">
      <alignment horizontal="right" vertical="center"/>
    </xf>
    <xf numFmtId="3" fontId="44" fillId="6" borderId="90" xfId="4" applyNumberFormat="1" applyFont="1" applyFill="1" applyBorder="1"/>
    <xf numFmtId="3" fontId="44" fillId="6" borderId="7" xfId="0" applyNumberFormat="1" applyFont="1" applyFill="1" applyBorder="1"/>
    <xf numFmtId="3" fontId="44" fillId="6" borderId="21" xfId="0" applyNumberFormat="1" applyFont="1" applyFill="1" applyBorder="1"/>
    <xf numFmtId="3" fontId="44" fillId="6" borderId="8" xfId="4" applyNumberFormat="1" applyFont="1" applyFill="1" applyBorder="1"/>
    <xf numFmtId="3" fontId="44" fillId="6" borderId="8" xfId="0" applyNumberFormat="1" applyFont="1" applyFill="1" applyBorder="1"/>
    <xf numFmtId="3" fontId="44" fillId="6" borderId="12" xfId="0" applyNumberFormat="1" applyFont="1" applyFill="1" applyBorder="1"/>
    <xf numFmtId="3" fontId="44" fillId="6" borderId="92" xfId="4" applyNumberFormat="1" applyFont="1" applyFill="1" applyBorder="1"/>
    <xf numFmtId="3" fontId="44" fillId="6" borderId="9" xfId="0" applyNumberFormat="1" applyFont="1" applyFill="1" applyBorder="1"/>
    <xf numFmtId="3" fontId="44" fillId="6" borderId="14" xfId="0" applyNumberFormat="1" applyFont="1" applyFill="1" applyBorder="1"/>
    <xf numFmtId="3" fontId="44" fillId="6" borderId="4" xfId="0" applyNumberFormat="1" applyFont="1" applyFill="1" applyBorder="1"/>
    <xf numFmtId="3" fontId="44" fillId="6" borderId="11" xfId="0" applyNumberFormat="1" applyFont="1" applyFill="1" applyBorder="1"/>
    <xf numFmtId="3" fontId="44" fillId="6" borderId="94" xfId="4" applyNumberFormat="1" applyFont="1" applyFill="1" applyBorder="1"/>
    <xf numFmtId="3" fontId="44" fillId="6" borderId="94" xfId="0" applyNumberFormat="1" applyFont="1" applyFill="1" applyBorder="1"/>
    <xf numFmtId="3" fontId="44" fillId="6" borderId="95" xfId="0" applyNumberFormat="1" applyFont="1" applyFill="1" applyBorder="1"/>
    <xf numFmtId="3" fontId="26" fillId="0" borderId="0" xfId="5" applyNumberFormat="1"/>
    <xf numFmtId="165" fontId="26" fillId="0" borderId="0" xfId="5" applyNumberFormat="1"/>
    <xf numFmtId="0" fontId="26" fillId="0" borderId="0" xfId="5"/>
    <xf numFmtId="0" fontId="35" fillId="0" borderId="0" xfId="6" quotePrefix="1" applyFont="1" applyAlignment="1">
      <alignment horizontal="center"/>
    </xf>
    <xf numFmtId="0" fontId="35" fillId="0" borderId="0" xfId="6" applyFont="1"/>
    <xf numFmtId="0" fontId="34" fillId="0" borderId="0" xfId="6" applyFont="1"/>
    <xf numFmtId="0" fontId="33" fillId="0" borderId="0" xfId="6" applyFont="1"/>
    <xf numFmtId="0" fontId="14" fillId="0" borderId="0" xfId="5" applyFont="1"/>
    <xf numFmtId="0" fontId="26" fillId="0" borderId="0" xfId="5" applyBorder="1" applyAlignment="1">
      <alignment horizontal="left" vertical="center" wrapText="1"/>
    </xf>
    <xf numFmtId="0" fontId="26" fillId="0" borderId="0" xfId="5" applyAlignment="1">
      <alignment horizontal="right"/>
    </xf>
    <xf numFmtId="3" fontId="26" fillId="0" borderId="40" xfId="5" applyNumberFormat="1" applyBorder="1"/>
    <xf numFmtId="3" fontId="26" fillId="0" borderId="70" xfId="5" applyNumberFormat="1" applyBorder="1"/>
    <xf numFmtId="3" fontId="26" fillId="0" borderId="56" xfId="5" applyNumberFormat="1" applyBorder="1"/>
    <xf numFmtId="3" fontId="26" fillId="0" borderId="59" xfId="5" applyNumberFormat="1" applyBorder="1"/>
    <xf numFmtId="3" fontId="26" fillId="0" borderId="97" xfId="5" applyNumberFormat="1" applyBorder="1"/>
    <xf numFmtId="3" fontId="26" fillId="0" borderId="61" xfId="5" applyNumberFormat="1" applyBorder="1"/>
    <xf numFmtId="3" fontId="26" fillId="0" borderId="68" xfId="5" applyNumberFormat="1" applyBorder="1"/>
    <xf numFmtId="3" fontId="27" fillId="0" borderId="61" xfId="5" applyNumberFormat="1" applyFont="1" applyBorder="1"/>
    <xf numFmtId="0" fontId="46" fillId="0" borderId="0" xfId="7" applyFont="1"/>
    <xf numFmtId="3" fontId="46" fillId="0" borderId="99" xfId="7" applyNumberFormat="1" applyFont="1" applyBorder="1"/>
    <xf numFmtId="3" fontId="46" fillId="0" borderId="100" xfId="7" applyNumberFormat="1" applyFont="1" applyBorder="1"/>
    <xf numFmtId="3" fontId="46" fillId="0" borderId="101" xfId="7" applyNumberFormat="1" applyFont="1" applyBorder="1"/>
    <xf numFmtId="3" fontId="44" fillId="0" borderId="100" xfId="7" applyNumberFormat="1" applyFont="1" applyBorder="1"/>
    <xf numFmtId="3" fontId="46" fillId="0" borderId="71" xfId="7" applyNumberFormat="1" applyFont="1" applyBorder="1"/>
    <xf numFmtId="3" fontId="46" fillId="0" borderId="56" xfId="7" applyNumberFormat="1" applyFont="1" applyBorder="1"/>
    <xf numFmtId="3" fontId="46" fillId="0" borderId="72" xfId="7" applyNumberFormat="1" applyFont="1" applyBorder="1"/>
    <xf numFmtId="3" fontId="44" fillId="0" borderId="56" xfId="7" applyNumberFormat="1" applyFont="1" applyBorder="1"/>
    <xf numFmtId="3" fontId="46" fillId="0" borderId="0" xfId="7" applyNumberFormat="1" applyFont="1"/>
    <xf numFmtId="3" fontId="46" fillId="0" borderId="73" xfId="7" applyNumberFormat="1" applyFont="1" applyBorder="1"/>
    <xf numFmtId="3" fontId="46" fillId="0" borderId="45" xfId="7" applyNumberFormat="1" applyFont="1" applyBorder="1"/>
    <xf numFmtId="3" fontId="46" fillId="0" borderId="74" xfId="7" applyNumberFormat="1" applyFont="1" applyBorder="1"/>
    <xf numFmtId="3" fontId="44" fillId="0" borderId="45" xfId="7" applyNumberFormat="1" applyFont="1" applyBorder="1"/>
    <xf numFmtId="3" fontId="46" fillId="0" borderId="105" xfId="7" applyNumberFormat="1" applyFont="1" applyBorder="1"/>
    <xf numFmtId="3" fontId="46" fillId="0" borderId="106" xfId="7" applyNumberFormat="1" applyFont="1" applyBorder="1"/>
    <xf numFmtId="3" fontId="46" fillId="0" borderId="107" xfId="7" applyNumberFormat="1" applyFont="1" applyBorder="1"/>
    <xf numFmtId="3" fontId="44" fillId="0" borderId="63" xfId="7" applyNumberFormat="1" applyFont="1" applyBorder="1"/>
    <xf numFmtId="3" fontId="44" fillId="0" borderId="105" xfId="7" applyNumberFormat="1" applyFont="1" applyBorder="1"/>
    <xf numFmtId="3" fontId="44" fillId="0" borderId="106" xfId="7" applyNumberFormat="1" applyFont="1" applyBorder="1"/>
    <xf numFmtId="3" fontId="44" fillId="0" borderId="107" xfId="7" applyNumberFormat="1" applyFont="1" applyBorder="1"/>
    <xf numFmtId="3" fontId="44" fillId="0" borderId="61" xfId="7" applyNumberFormat="1" applyFont="1" applyBorder="1"/>
    <xf numFmtId="49" fontId="46" fillId="0" borderId="0" xfId="7" applyNumberFormat="1" applyFont="1" applyAlignment="1">
      <alignment horizontal="center"/>
    </xf>
    <xf numFmtId="165" fontId="46" fillId="0" borderId="0" xfId="7" applyNumberFormat="1" applyFont="1"/>
    <xf numFmtId="0" fontId="46" fillId="0" borderId="0" xfId="7" applyFont="1" applyAlignment="1">
      <alignment horizontal="right"/>
    </xf>
    <xf numFmtId="0" fontId="45" fillId="0" borderId="0" xfId="6"/>
    <xf numFmtId="3" fontId="48" fillId="0" borderId="4" xfId="6" applyNumberFormat="1" applyFont="1" applyBorder="1" applyAlignment="1">
      <alignment horizontal="right" wrapText="1"/>
    </xf>
    <xf numFmtId="0" fontId="45" fillId="0" borderId="0" xfId="6" applyAlignment="1">
      <alignment wrapText="1"/>
    </xf>
    <xf numFmtId="3" fontId="49" fillId="0" borderId="4" xfId="6" applyNumberFormat="1" applyFont="1" applyBorder="1" applyAlignment="1">
      <alignment horizontal="right" wrapText="1"/>
    </xf>
    <xf numFmtId="3" fontId="49" fillId="0" borderId="4" xfId="6" applyNumberFormat="1" applyFont="1" applyBorder="1" applyAlignment="1">
      <alignment wrapText="1"/>
    </xf>
    <xf numFmtId="0" fontId="45" fillId="0" borderId="0" xfId="6" applyAlignment="1">
      <alignment horizontal="center" vertical="center" wrapText="1"/>
    </xf>
    <xf numFmtId="0" fontId="47" fillId="0" borderId="0" xfId="8"/>
    <xf numFmtId="3" fontId="45" fillId="0" borderId="0" xfId="6" applyNumberFormat="1"/>
    <xf numFmtId="0" fontId="50" fillId="0" borderId="0" xfId="6" applyFont="1"/>
    <xf numFmtId="0" fontId="4" fillId="6" borderId="0" xfId="0" applyNumberFormat="1" applyFont="1" applyFill="1" applyBorder="1" applyAlignment="1">
      <alignment horizontal="left" wrapText="1"/>
    </xf>
    <xf numFmtId="3" fontId="3" fillId="6" borderId="58" xfId="0" applyNumberFormat="1" applyFont="1" applyFill="1" applyBorder="1"/>
    <xf numFmtId="0" fontId="3" fillId="6" borderId="0" xfId="0" applyFont="1" applyFill="1"/>
    <xf numFmtId="0" fontId="2" fillId="0" borderId="0" xfId="10"/>
    <xf numFmtId="0" fontId="2" fillId="0" borderId="0" xfId="10" applyAlignment="1">
      <alignment wrapText="1"/>
    </xf>
    <xf numFmtId="3" fontId="53" fillId="0" borderId="4" xfId="10" quotePrefix="1" applyNumberFormat="1" applyFont="1" applyBorder="1" applyAlignment="1">
      <alignment horizontal="right" wrapText="1"/>
    </xf>
    <xf numFmtId="3" fontId="53" fillId="0" borderId="4" xfId="10" quotePrefix="1" applyNumberFormat="1" applyFont="1" applyBorder="1" applyAlignment="1">
      <alignment wrapText="1"/>
    </xf>
    <xf numFmtId="3" fontId="53" fillId="0" borderId="4" xfId="10" applyNumberFormat="1" applyFont="1" applyBorder="1" applyAlignment="1">
      <alignment horizontal="right" wrapText="1"/>
    </xf>
    <xf numFmtId="3" fontId="53" fillId="0" borderId="4" xfId="10" applyNumberFormat="1" applyFont="1" applyBorder="1" applyAlignment="1">
      <alignment wrapText="1"/>
    </xf>
    <xf numFmtId="3" fontId="2" fillId="0" borderId="0" xfId="10" applyNumberFormat="1" applyAlignment="1">
      <alignment wrapText="1"/>
    </xf>
    <xf numFmtId="0" fontId="37" fillId="0" borderId="0" xfId="10" applyFont="1" applyFill="1"/>
    <xf numFmtId="3" fontId="2" fillId="0" borderId="0" xfId="10" applyNumberFormat="1" applyFill="1"/>
    <xf numFmtId="0" fontId="49" fillId="0" borderId="109" xfId="10" applyNumberFormat="1" applyFont="1" applyFill="1" applyBorder="1" applyAlignment="1">
      <alignment wrapText="1"/>
    </xf>
    <xf numFmtId="0" fontId="2" fillId="0" borderId="0" xfId="10" applyFill="1"/>
    <xf numFmtId="0" fontId="52" fillId="0" borderId="0" xfId="10" applyFont="1"/>
    <xf numFmtId="0" fontId="37" fillId="0" borderId="0" xfId="10" applyFont="1"/>
    <xf numFmtId="0" fontId="55" fillId="6" borderId="0" xfId="0" applyFont="1" applyFill="1"/>
    <xf numFmtId="0" fontId="56" fillId="6" borderId="0" xfId="0" applyFont="1" applyFill="1"/>
    <xf numFmtId="0" fontId="55" fillId="6" borderId="0" xfId="0" applyFont="1" applyFill="1" applyAlignment="1">
      <alignment horizontal="left" vertical="center" wrapText="1"/>
    </xf>
    <xf numFmtId="0" fontId="55" fillId="6" borderId="0" xfId="0" applyFont="1" applyFill="1" applyAlignment="1">
      <alignment horizontal="left" vertical="center"/>
    </xf>
    <xf numFmtId="0" fontId="59" fillId="12" borderId="31" xfId="0" quotePrefix="1" applyFont="1" applyFill="1" applyBorder="1" applyAlignment="1">
      <alignment horizontal="center" vertical="center" wrapText="1"/>
    </xf>
    <xf numFmtId="0" fontId="59" fillId="12" borderId="32" xfId="0" applyFont="1" applyFill="1" applyBorder="1" applyAlignment="1">
      <alignment horizontal="center" vertical="center" wrapText="1"/>
    </xf>
    <xf numFmtId="0" fontId="59" fillId="12" borderId="36" xfId="0" quotePrefix="1" applyFont="1" applyFill="1" applyBorder="1" applyAlignment="1">
      <alignment horizontal="left" wrapText="1"/>
    </xf>
    <xf numFmtId="0" fontId="59" fillId="12" borderId="36" xfId="0" applyFont="1" applyFill="1" applyBorder="1" applyAlignment="1">
      <alignment horizontal="left" wrapText="1"/>
    </xf>
    <xf numFmtId="0" fontId="59" fillId="12" borderId="51" xfId="0" applyFont="1" applyFill="1" applyBorder="1" applyAlignment="1">
      <alignment horizontal="left" wrapText="1"/>
    </xf>
    <xf numFmtId="0" fontId="55" fillId="6" borderId="0" xfId="0" applyFont="1" applyFill="1" applyAlignment="1">
      <alignment horizontal="centerContinuous"/>
    </xf>
    <xf numFmtId="0" fontId="55" fillId="6" borderId="0" xfId="0" applyFont="1" applyFill="1" applyBorder="1" applyAlignment="1">
      <alignment horizontal="centerContinuous"/>
    </xf>
    <xf numFmtId="0" fontId="59" fillId="10" borderId="36" xfId="0" applyNumberFormat="1" applyFont="1" applyFill="1" applyBorder="1" applyAlignment="1">
      <alignment horizontal="left" wrapText="1"/>
    </xf>
    <xf numFmtId="0" fontId="59" fillId="10" borderId="36" xfId="0" applyNumberFormat="1" applyFont="1" applyFill="1" applyBorder="1"/>
    <xf numFmtId="0" fontId="55" fillId="6" borderId="0" xfId="0" applyFont="1" applyFill="1" applyAlignment="1">
      <alignment vertical="center" wrapText="1"/>
    </xf>
    <xf numFmtId="0" fontId="59" fillId="10" borderId="36" xfId="0" quotePrefix="1" applyNumberFormat="1" applyFont="1" applyFill="1" applyBorder="1" applyAlignment="1">
      <alignment horizontal="left" wrapText="1"/>
    </xf>
    <xf numFmtId="0" fontId="59" fillId="10" borderId="43" xfId="0" applyNumberFormat="1" applyFont="1" applyFill="1" applyBorder="1" applyAlignment="1">
      <alignment horizontal="left" wrapText="1"/>
    </xf>
    <xf numFmtId="0" fontId="59" fillId="10" borderId="48" xfId="0" applyNumberFormat="1" applyFont="1" applyFill="1" applyBorder="1" applyAlignment="1">
      <alignment horizontal="left"/>
    </xf>
    <xf numFmtId="0" fontId="59" fillId="10" borderId="51" xfId="0" applyNumberFormat="1" applyFont="1" applyFill="1" applyBorder="1" applyAlignment="1">
      <alignment horizontal="left" wrapText="1"/>
    </xf>
    <xf numFmtId="0" fontId="59" fillId="10" borderId="31" xfId="0" quotePrefix="1" applyNumberFormat="1" applyFont="1" applyFill="1" applyBorder="1" applyAlignment="1">
      <alignment horizontal="center" vertical="center" wrapText="1"/>
    </xf>
    <xf numFmtId="0" fontId="59" fillId="10" borderId="32" xfId="0" quotePrefix="1" applyNumberFormat="1" applyFont="1" applyFill="1" applyBorder="1" applyAlignment="1">
      <alignment horizontal="center" vertical="center" wrapText="1"/>
    </xf>
    <xf numFmtId="0" fontId="59" fillId="10" borderId="33" xfId="0" quotePrefix="1" applyNumberFormat="1" applyFont="1" applyFill="1" applyBorder="1" applyAlignment="1">
      <alignment horizontal="centerContinuous" vertical="center" wrapText="1"/>
    </xf>
    <xf numFmtId="0" fontId="59" fillId="10" borderId="34" xfId="0" quotePrefix="1" applyNumberFormat="1" applyFont="1" applyFill="1" applyBorder="1" applyAlignment="1">
      <alignment horizontal="centerContinuous" vertical="center" wrapText="1"/>
    </xf>
    <xf numFmtId="49" fontId="55" fillId="6" borderId="0" xfId="0" applyNumberFormat="1" applyFont="1" applyFill="1" applyBorder="1" applyAlignment="1">
      <alignment horizontal="left" vertical="top"/>
    </xf>
    <xf numFmtId="0" fontId="55" fillId="6" borderId="0" xfId="0" quotePrefix="1" applyFont="1" applyFill="1" applyBorder="1" applyAlignment="1">
      <alignment horizontal="centerContinuous"/>
    </xf>
    <xf numFmtId="0" fontId="59" fillId="12" borderId="32" xfId="0" quotePrefix="1" applyFont="1" applyFill="1" applyBorder="1" applyAlignment="1">
      <alignment horizontal="center" vertical="center" wrapText="1"/>
    </xf>
    <xf numFmtId="0" fontId="59" fillId="12" borderId="34" xfId="0" applyFont="1" applyFill="1" applyBorder="1" applyAlignment="1">
      <alignment horizontal="center" vertical="center" wrapText="1"/>
    </xf>
    <xf numFmtId="0" fontId="55" fillId="6" borderId="0" xfId="0" applyFont="1" applyFill="1" applyAlignment="1">
      <alignment horizontal="centerContinuous" vertical="center"/>
    </xf>
    <xf numFmtId="0" fontId="55" fillId="6" borderId="0" xfId="0" applyFont="1" applyFill="1" applyBorder="1" applyAlignment="1">
      <alignment horizontal="left" vertical="top"/>
    </xf>
    <xf numFmtId="0" fontId="55" fillId="6" borderId="0" xfId="0" quotePrefix="1" applyFont="1" applyFill="1" applyBorder="1" applyAlignment="1">
      <alignment horizontal="left" vertical="top"/>
    </xf>
    <xf numFmtId="0" fontId="55" fillId="6" borderId="0" xfId="0" applyFont="1" applyFill="1" applyBorder="1"/>
    <xf numFmtId="0" fontId="59" fillId="11" borderId="36" xfId="0" applyNumberFormat="1" applyFont="1" applyFill="1" applyBorder="1"/>
    <xf numFmtId="0" fontId="59" fillId="11" borderId="31" xfId="0" quotePrefix="1" applyFont="1" applyFill="1" applyBorder="1" applyAlignment="1">
      <alignment horizontal="center" vertical="center" wrapText="1"/>
    </xf>
    <xf numFmtId="0" fontId="59" fillId="11" borderId="32" xfId="0" quotePrefix="1" applyFont="1" applyFill="1" applyBorder="1" applyAlignment="1">
      <alignment horizontal="center" vertical="center" wrapText="1"/>
    </xf>
    <xf numFmtId="0" fontId="59" fillId="11" borderId="33" xfId="0" quotePrefix="1" applyFont="1" applyFill="1" applyBorder="1" applyAlignment="1">
      <alignment horizontal="center" vertical="center" wrapText="1"/>
    </xf>
    <xf numFmtId="0" fontId="59" fillId="11" borderId="34" xfId="0" quotePrefix="1" applyFont="1" applyFill="1" applyBorder="1" applyAlignment="1">
      <alignment horizontal="centerContinuous" vertical="center" wrapText="1"/>
    </xf>
    <xf numFmtId="0" fontId="59" fillId="11" borderId="36" xfId="0" applyNumberFormat="1" applyFont="1" applyFill="1" applyBorder="1" applyAlignment="1">
      <alignment horizontal="left" wrapText="1"/>
    </xf>
    <xf numFmtId="0" fontId="59" fillId="11" borderId="36" xfId="0" quotePrefix="1" applyNumberFormat="1" applyFont="1" applyFill="1" applyBorder="1" applyAlignment="1">
      <alignment horizontal="left" wrapText="1"/>
    </xf>
    <xf numFmtId="0" fontId="59" fillId="11" borderId="25" xfId="0" applyNumberFormat="1" applyFont="1" applyFill="1" applyBorder="1" applyAlignment="1">
      <alignment horizontal="left" wrapText="1"/>
    </xf>
    <xf numFmtId="0" fontId="59" fillId="11" borderId="51" xfId="0" applyNumberFormat="1" applyFont="1" applyFill="1" applyBorder="1" applyAlignment="1">
      <alignment horizontal="left" wrapText="1"/>
    </xf>
    <xf numFmtId="165" fontId="55" fillId="0" borderId="0" xfId="5" applyNumberFormat="1" applyFont="1"/>
    <xf numFmtId="0" fontId="55" fillId="0" borderId="0" xfId="5" applyFont="1"/>
    <xf numFmtId="0" fontId="59" fillId="18" borderId="67" xfId="5" applyFont="1" applyFill="1" applyBorder="1" applyAlignment="1">
      <alignment horizontal="center" vertical="center" wrapText="1"/>
    </xf>
    <xf numFmtId="0" fontId="59" fillId="18" borderId="68" xfId="5" applyFont="1" applyFill="1" applyBorder="1" applyAlignment="1">
      <alignment horizontal="center" vertical="center" wrapText="1"/>
    </xf>
    <xf numFmtId="3" fontId="59" fillId="18" borderId="68" xfId="5" applyNumberFormat="1" applyFont="1" applyFill="1" applyBorder="1" applyAlignment="1">
      <alignment horizontal="center" vertical="center" wrapText="1"/>
    </xf>
    <xf numFmtId="165" fontId="59" fillId="18" borderId="61" xfId="5" applyNumberFormat="1" applyFont="1" applyFill="1" applyBorder="1" applyAlignment="1">
      <alignment horizontal="center" vertical="center" wrapText="1"/>
    </xf>
    <xf numFmtId="0" fontId="59" fillId="18" borderId="70" xfId="5" applyFont="1" applyFill="1" applyBorder="1"/>
    <xf numFmtId="0" fontId="59" fillId="18" borderId="72" xfId="5" applyFont="1" applyFill="1" applyBorder="1"/>
    <xf numFmtId="0" fontId="59" fillId="18" borderId="75" xfId="5" applyFont="1" applyFill="1" applyBorder="1"/>
    <xf numFmtId="0" fontId="59" fillId="18" borderId="68" xfId="5" applyFont="1" applyFill="1" applyBorder="1"/>
    <xf numFmtId="0" fontId="27" fillId="18" borderId="69" xfId="5" applyFont="1" applyFill="1" applyBorder="1" applyAlignment="1">
      <alignment horizontal="right"/>
    </xf>
    <xf numFmtId="0" fontId="27" fillId="18" borderId="71" xfId="5" applyFont="1" applyFill="1" applyBorder="1" applyAlignment="1">
      <alignment horizontal="right"/>
    </xf>
    <xf numFmtId="0" fontId="27" fillId="18" borderId="96" xfId="5" applyFont="1" applyFill="1" applyBorder="1" applyAlignment="1">
      <alignment horizontal="right"/>
    </xf>
    <xf numFmtId="0" fontId="27" fillId="18" borderId="67" xfId="5" applyFont="1" applyFill="1" applyBorder="1" applyAlignment="1">
      <alignment horizontal="right"/>
    </xf>
    <xf numFmtId="3" fontId="58" fillId="0" borderId="0" xfId="5" applyNumberFormat="1" applyFont="1"/>
    <xf numFmtId="0" fontId="58" fillId="0" borderId="0" xfId="6" applyFont="1"/>
    <xf numFmtId="3" fontId="56" fillId="0" borderId="0" xfId="5" applyNumberFormat="1" applyFont="1"/>
    <xf numFmtId="165" fontId="56" fillId="0" borderId="0" xfId="5" applyNumberFormat="1" applyFont="1"/>
    <xf numFmtId="0" fontId="56" fillId="0" borderId="0" xfId="5" applyFont="1"/>
    <xf numFmtId="0" fontId="55" fillId="0" borderId="0" xfId="6" applyFont="1"/>
    <xf numFmtId="0" fontId="56" fillId="0" borderId="0" xfId="6" applyFont="1"/>
    <xf numFmtId="0" fontId="55" fillId="0" borderId="0" xfId="6" applyFont="1" applyAlignment="1">
      <alignment horizontal="center"/>
    </xf>
    <xf numFmtId="0" fontId="56" fillId="0" borderId="0" xfId="6" quotePrefix="1" applyFont="1" applyAlignment="1">
      <alignment horizontal="center"/>
    </xf>
    <xf numFmtId="0" fontId="62" fillId="0" borderId="0" xfId="7" applyFont="1"/>
    <xf numFmtId="0" fontId="63" fillId="0" borderId="0" xfId="7" applyFont="1"/>
    <xf numFmtId="0" fontId="63" fillId="0" borderId="0" xfId="6" applyFont="1"/>
    <xf numFmtId="0" fontId="62" fillId="0" borderId="0" xfId="6" applyFont="1"/>
    <xf numFmtId="0" fontId="63" fillId="0" borderId="0" xfId="6" applyFont="1" applyAlignment="1">
      <alignment horizontal="center"/>
    </xf>
    <xf numFmtId="0" fontId="62" fillId="0" borderId="0" xfId="6" quotePrefix="1" applyFont="1" applyAlignment="1">
      <alignment horizontal="center"/>
    </xf>
    <xf numFmtId="0" fontId="63" fillId="0" borderId="0" xfId="7" applyFont="1" applyAlignment="1">
      <alignment horizontal="center"/>
    </xf>
    <xf numFmtId="0" fontId="62" fillId="0" borderId="0" xfId="7" quotePrefix="1" applyFont="1" applyAlignment="1">
      <alignment horizontal="center"/>
    </xf>
    <xf numFmtId="49" fontId="64" fillId="18" borderId="7" xfId="7" applyNumberFormat="1" applyFont="1" applyFill="1" applyBorder="1" applyAlignment="1">
      <alignment horizontal="center"/>
    </xf>
    <xf numFmtId="0" fontId="64" fillId="18" borderId="98" xfId="7" applyFont="1" applyFill="1" applyBorder="1"/>
    <xf numFmtId="0" fontId="64" fillId="18" borderId="102" xfId="7" applyFont="1" applyFill="1" applyBorder="1"/>
    <xf numFmtId="49" fontId="64" fillId="18" borderId="9" xfId="7" applyNumberFormat="1" applyFont="1" applyFill="1" applyBorder="1" applyAlignment="1">
      <alignment horizontal="center"/>
    </xf>
    <xf numFmtId="0" fontId="64" fillId="18" borderId="65" xfId="7" applyFont="1" applyFill="1" applyBorder="1"/>
    <xf numFmtId="0" fontId="56" fillId="0" borderId="0" xfId="1" applyFont="1"/>
    <xf numFmtId="0" fontId="36" fillId="0" borderId="0" xfId="1" applyFont="1"/>
    <xf numFmtId="49" fontId="4" fillId="0" borderId="0" xfId="1" applyNumberFormat="1" applyFont="1" applyAlignment="1">
      <alignment horizontal="center"/>
    </xf>
    <xf numFmtId="0" fontId="59" fillId="8" borderId="90" xfId="1" applyFont="1" applyFill="1" applyBorder="1"/>
    <xf numFmtId="0" fontId="59" fillId="8" borderId="8" xfId="1" applyFont="1" applyFill="1" applyBorder="1"/>
    <xf numFmtId="0" fontId="59" fillId="8" borderId="9" xfId="1" applyFont="1" applyFill="1" applyBorder="1"/>
    <xf numFmtId="0" fontId="59" fillId="8" borderId="4" xfId="1" applyFont="1" applyFill="1" applyBorder="1"/>
    <xf numFmtId="0" fontId="55" fillId="0" borderId="0" xfId="1" applyFont="1"/>
    <xf numFmtId="0" fontId="55" fillId="0" borderId="0" xfId="1" applyFont="1" applyAlignment="1">
      <alignment horizontal="center"/>
    </xf>
    <xf numFmtId="0" fontId="56" fillId="0" borderId="0" xfId="1" quotePrefix="1" applyFont="1" applyAlignment="1">
      <alignment horizontal="center"/>
    </xf>
    <xf numFmtId="0" fontId="58" fillId="0" borderId="0" xfId="1" applyFont="1"/>
    <xf numFmtId="49" fontId="56" fillId="0" borderId="0" xfId="1" applyNumberFormat="1" applyFont="1" applyAlignment="1">
      <alignment horizontal="center"/>
    </xf>
    <xf numFmtId="0" fontId="63" fillId="6" borderId="0" xfId="0" applyFont="1" applyFill="1" applyAlignment="1">
      <alignment horizontal="centerContinuous" vertical="center"/>
    </xf>
    <xf numFmtId="0" fontId="62" fillId="6" borderId="0" xfId="0" quotePrefix="1" applyFont="1" applyFill="1" applyAlignment="1">
      <alignment horizontal="left" vertical="center"/>
    </xf>
    <xf numFmtId="0" fontId="62" fillId="6" borderId="0" xfId="0" applyFont="1" applyFill="1" applyAlignment="1">
      <alignment vertical="center"/>
    </xf>
    <xf numFmtId="0" fontId="62" fillId="6" borderId="0" xfId="0" applyFont="1" applyFill="1"/>
    <xf numFmtId="0" fontId="64" fillId="9" borderId="83" xfId="0" applyFont="1" applyFill="1" applyBorder="1" applyAlignment="1">
      <alignment horizontal="center" vertical="center" wrapText="1"/>
    </xf>
    <xf numFmtId="0" fontId="64" fillId="9" borderId="80" xfId="0" quotePrefix="1" applyFont="1" applyFill="1" applyBorder="1" applyAlignment="1">
      <alignment horizontal="center" vertical="center" wrapText="1"/>
    </xf>
    <xf numFmtId="0" fontId="64" fillId="9" borderId="88" xfId="0" quotePrefix="1" applyFont="1" applyFill="1" applyBorder="1" applyAlignment="1">
      <alignment horizontal="center" vertical="center" wrapText="1"/>
    </xf>
    <xf numFmtId="0" fontId="64" fillId="9" borderId="2" xfId="0" quotePrefix="1" applyFont="1" applyFill="1" applyBorder="1" applyAlignment="1">
      <alignment horizontal="center" vertical="center" wrapText="1"/>
    </xf>
    <xf numFmtId="0" fontId="64" fillId="9" borderId="89" xfId="0" quotePrefix="1" applyFont="1" applyFill="1" applyBorder="1" applyAlignment="1">
      <alignment horizontal="left" vertical="center" wrapText="1"/>
    </xf>
    <xf numFmtId="0" fontId="64" fillId="9" borderId="91" xfId="0" applyFont="1" applyFill="1" applyBorder="1" applyAlignment="1">
      <alignment horizontal="left" vertical="center" wrapText="1"/>
    </xf>
    <xf numFmtId="0" fontId="64" fillId="9" borderId="29" xfId="0" applyFont="1" applyFill="1" applyBorder="1" applyAlignment="1">
      <alignment horizontal="left" vertical="center" wrapText="1"/>
    </xf>
    <xf numFmtId="0" fontId="64" fillId="9" borderId="2" xfId="0" applyFont="1" applyFill="1" applyBorder="1" applyAlignment="1">
      <alignment horizontal="center" vertical="center" wrapText="1"/>
    </xf>
    <xf numFmtId="0" fontId="64" fillId="9" borderId="89" xfId="0" applyFont="1" applyFill="1" applyBorder="1" applyAlignment="1">
      <alignment horizontal="left" vertical="center" wrapText="1"/>
    </xf>
    <xf numFmtId="0" fontId="64" fillId="9" borderId="91" xfId="0" quotePrefix="1" applyFont="1" applyFill="1" applyBorder="1" applyAlignment="1">
      <alignment horizontal="left" vertical="center" wrapText="1"/>
    </xf>
    <xf numFmtId="0" fontId="64" fillId="9" borderId="93" xfId="0" quotePrefix="1" applyFont="1" applyFill="1" applyBorder="1" applyAlignment="1">
      <alignment horizontal="left" vertical="center" wrapText="1"/>
    </xf>
    <xf numFmtId="0" fontId="63" fillId="6" borderId="0" xfId="0" applyFont="1" applyFill="1"/>
    <xf numFmtId="0" fontId="63" fillId="6" borderId="0" xfId="0" quotePrefix="1" applyFont="1" applyFill="1" applyAlignment="1">
      <alignment horizontal="left" vertical="center"/>
    </xf>
    <xf numFmtId="0" fontId="63" fillId="6" borderId="0" xfId="0" applyFont="1" applyFill="1" applyAlignment="1">
      <alignment vertical="center"/>
    </xf>
    <xf numFmtId="2" fontId="59" fillId="14" borderId="5" xfId="6" applyNumberFormat="1" applyFont="1" applyFill="1" applyBorder="1" applyAlignment="1">
      <alignment horizontal="center" vertical="center" wrapText="1"/>
    </xf>
    <xf numFmtId="0" fontId="70" fillId="14" borderId="4" xfId="6" applyFont="1" applyFill="1" applyBorder="1" applyAlignment="1">
      <alignment wrapText="1"/>
    </xf>
    <xf numFmtId="0" fontId="70" fillId="14" borderId="103" xfId="6" applyFont="1" applyFill="1" applyBorder="1" applyAlignment="1">
      <alignment wrapText="1"/>
    </xf>
    <xf numFmtId="0" fontId="76" fillId="16" borderId="103" xfId="10" applyFont="1" applyFill="1" applyBorder="1" applyAlignment="1">
      <alignment wrapText="1"/>
    </xf>
    <xf numFmtId="0" fontId="74" fillId="0" borderId="0" xfId="10" applyFont="1"/>
    <xf numFmtId="3" fontId="77" fillId="0" borderId="0" xfId="10" applyNumberFormat="1" applyFont="1"/>
    <xf numFmtId="2" fontId="59" fillId="16" borderId="73" xfId="6" applyNumberFormat="1" applyFont="1" applyFill="1" applyBorder="1" applyAlignment="1">
      <alignment horizontal="center" vertical="center" wrapText="1"/>
    </xf>
    <xf numFmtId="2" fontId="59" fillId="16" borderId="45" xfId="6" applyNumberFormat="1" applyFont="1" applyFill="1" applyBorder="1" applyAlignment="1">
      <alignment horizontal="center" vertical="center" wrapText="1"/>
    </xf>
    <xf numFmtId="2" fontId="59" fillId="16" borderId="74" xfId="6" applyNumberFormat="1" applyFont="1" applyFill="1" applyBorder="1" applyAlignment="1">
      <alignment horizontal="center" vertical="center" wrapText="1"/>
    </xf>
    <xf numFmtId="49" fontId="59" fillId="15" borderId="90" xfId="6" applyNumberFormat="1" applyFont="1" applyFill="1" applyBorder="1" applyAlignment="1">
      <alignment horizontal="center"/>
    </xf>
    <xf numFmtId="49" fontId="59" fillId="15" borderId="98" xfId="6" applyNumberFormat="1" applyFont="1" applyFill="1" applyBorder="1" applyAlignment="1">
      <alignment horizontal="left"/>
    </xf>
    <xf numFmtId="49" fontId="59" fillId="15" borderId="8" xfId="6" applyNumberFormat="1" applyFont="1" applyFill="1" applyBorder="1" applyAlignment="1">
      <alignment horizontal="center"/>
    </xf>
    <xf numFmtId="49" fontId="59" fillId="15" borderId="102" xfId="6" applyNumberFormat="1" applyFont="1" applyFill="1" applyBorder="1" applyAlignment="1">
      <alignment horizontal="left"/>
    </xf>
    <xf numFmtId="49" fontId="59" fillId="15" borderId="92" xfId="6" applyNumberFormat="1" applyFont="1" applyFill="1" applyBorder="1" applyAlignment="1">
      <alignment horizontal="center"/>
    </xf>
    <xf numFmtId="49" fontId="59" fillId="15" borderId="65" xfId="6" applyNumberFormat="1" applyFont="1" applyFill="1" applyBorder="1" applyAlignment="1">
      <alignment horizontal="left"/>
    </xf>
    <xf numFmtId="0" fontId="41" fillId="6" borderId="0" xfId="0" applyFont="1" applyFill="1" applyAlignment="1">
      <alignment horizontal="center" vertical="center"/>
    </xf>
    <xf numFmtId="0" fontId="6" fillId="10" borderId="31" xfId="0" applyFont="1" applyFill="1" applyBorder="1" applyAlignment="1">
      <alignment horizontal="center" vertical="center"/>
    </xf>
    <xf numFmtId="0" fontId="78" fillId="10" borderId="32" xfId="0" applyFont="1" applyFill="1" applyBorder="1" applyAlignment="1">
      <alignment horizontal="center" vertical="center"/>
    </xf>
    <xf numFmtId="0" fontId="78" fillId="10" borderId="35" xfId="0" applyFont="1" applyFill="1" applyBorder="1" applyAlignment="1">
      <alignment horizontal="center" vertical="center"/>
    </xf>
    <xf numFmtId="1" fontId="78" fillId="10" borderId="34" xfId="0" applyNumberFormat="1" applyFont="1" applyFill="1" applyBorder="1" applyAlignment="1">
      <alignment horizontal="center" vertical="center"/>
    </xf>
    <xf numFmtId="0" fontId="12" fillId="6" borderId="0" xfId="0" applyFont="1" applyFill="1"/>
    <xf numFmtId="0" fontId="78" fillId="6" borderId="0" xfId="0" applyFont="1" applyFill="1"/>
    <xf numFmtId="3" fontId="27" fillId="6" borderId="37" xfId="0" applyNumberFormat="1" applyFont="1" applyFill="1" applyBorder="1" applyAlignment="1">
      <alignment horizontal="right"/>
    </xf>
    <xf numFmtId="2" fontId="27" fillId="6" borderId="55" xfId="0" applyNumberFormat="1" applyFont="1" applyFill="1" applyBorder="1" applyAlignment="1">
      <alignment horizontal="right"/>
    </xf>
    <xf numFmtId="2" fontId="27" fillId="6" borderId="50" xfId="0" applyNumberFormat="1" applyFont="1" applyFill="1" applyBorder="1" applyAlignment="1">
      <alignment horizontal="right"/>
    </xf>
    <xf numFmtId="3" fontId="27" fillId="6" borderId="38" xfId="0" applyNumberFormat="1" applyFont="1" applyFill="1" applyBorder="1" applyAlignment="1">
      <alignment horizontal="right"/>
    </xf>
    <xf numFmtId="2" fontId="27" fillId="6" borderId="38" xfId="0" applyNumberFormat="1" applyFont="1" applyFill="1" applyBorder="1" applyAlignment="1">
      <alignment horizontal="right"/>
    </xf>
    <xf numFmtId="2" fontId="27" fillId="6" borderId="39" xfId="0" applyNumberFormat="1" applyFont="1" applyFill="1" applyBorder="1" applyAlignment="1">
      <alignment horizontal="right"/>
    </xf>
    <xf numFmtId="3" fontId="27" fillId="6" borderId="40" xfId="0" applyNumberFormat="1" applyFont="1" applyFill="1" applyBorder="1" applyAlignment="1">
      <alignment horizontal="right"/>
    </xf>
    <xf numFmtId="2" fontId="27" fillId="6" borderId="56" xfId="0" applyNumberFormat="1" applyFont="1" applyFill="1" applyBorder="1" applyAlignment="1">
      <alignment horizontal="right"/>
    </xf>
    <xf numFmtId="2" fontId="27" fillId="6" borderId="41" xfId="0" applyNumberFormat="1" applyFont="1" applyFill="1" applyBorder="1" applyAlignment="1">
      <alignment horizontal="right"/>
    </xf>
    <xf numFmtId="0" fontId="7" fillId="12" borderId="31" xfId="0" applyFont="1" applyFill="1" applyBorder="1" applyAlignment="1">
      <alignment horizontal="center" vertical="center"/>
    </xf>
    <xf numFmtId="0" fontId="7" fillId="12" borderId="32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3" fontId="27" fillId="6" borderId="64" xfId="0" quotePrefix="1" applyNumberFormat="1" applyFont="1" applyFill="1" applyBorder="1" applyAlignment="1">
      <alignment horizontal="right"/>
    </xf>
    <xf numFmtId="3" fontId="27" fillId="6" borderId="56" xfId="0" quotePrefix="1" applyNumberFormat="1" applyFont="1" applyFill="1" applyBorder="1" applyAlignment="1">
      <alignment horizontal="right"/>
    </xf>
    <xf numFmtId="0" fontId="6" fillId="11" borderId="31" xfId="0" applyFont="1" applyFill="1" applyBorder="1" applyAlignment="1">
      <alignment horizontal="center" vertical="center"/>
    </xf>
    <xf numFmtId="0" fontId="78" fillId="11" borderId="32" xfId="0" applyFont="1" applyFill="1" applyBorder="1" applyAlignment="1">
      <alignment horizontal="center" vertical="center"/>
    </xf>
    <xf numFmtId="0" fontId="78" fillId="11" borderId="33" xfId="0" applyFont="1" applyFill="1" applyBorder="1" applyAlignment="1">
      <alignment horizontal="center" vertical="center"/>
    </xf>
    <xf numFmtId="0" fontId="78" fillId="11" borderId="34" xfId="0" applyFont="1" applyFill="1" applyBorder="1" applyAlignment="1">
      <alignment horizontal="center" vertical="center"/>
    </xf>
    <xf numFmtId="0" fontId="59" fillId="8" borderId="7" xfId="1" applyFont="1" applyFill="1" applyBorder="1"/>
    <xf numFmtId="3" fontId="40" fillId="0" borderId="7" xfId="1" applyNumberFormat="1" applyFont="1" applyBorder="1"/>
    <xf numFmtId="0" fontId="80" fillId="9" borderId="2" xfId="0" applyFont="1" applyFill="1" applyBorder="1" applyAlignment="1">
      <alignment horizontal="center" vertical="center"/>
    </xf>
    <xf numFmtId="0" fontId="80" fillId="9" borderId="4" xfId="0" applyFont="1" applyFill="1" applyBorder="1" applyAlignment="1">
      <alignment horizontal="center" vertical="center"/>
    </xf>
    <xf numFmtId="0" fontId="80" fillId="9" borderId="11" xfId="0" applyFont="1" applyFill="1" applyBorder="1" applyAlignment="1">
      <alignment horizontal="center" vertical="center"/>
    </xf>
    <xf numFmtId="3" fontId="53" fillId="0" borderId="4" xfId="10" quotePrefix="1" applyNumberFormat="1" applyFont="1" applyFill="1" applyBorder="1" applyAlignment="1">
      <alignment wrapText="1"/>
    </xf>
    <xf numFmtId="3" fontId="53" fillId="0" borderId="4" xfId="10" applyNumberFormat="1" applyFont="1" applyFill="1" applyBorder="1" applyAlignment="1">
      <alignment wrapText="1"/>
    </xf>
    <xf numFmtId="3" fontId="76" fillId="16" borderId="5" xfId="10" applyNumberFormat="1" applyFont="1" applyFill="1" applyBorder="1" applyAlignment="1">
      <alignment horizontal="center" vertical="center" wrapText="1"/>
    </xf>
    <xf numFmtId="3" fontId="76" fillId="16" borderId="68" xfId="10" applyNumberFormat="1" applyFont="1" applyFill="1" applyBorder="1" applyAlignment="1">
      <alignment horizontal="center" vertical="center" wrapText="1"/>
    </xf>
    <xf numFmtId="3" fontId="81" fillId="16" borderId="69" xfId="6" applyNumberFormat="1" applyFont="1" applyFill="1" applyBorder="1"/>
    <xf numFmtId="3" fontId="81" fillId="16" borderId="40" xfId="6" applyNumberFormat="1" applyFont="1" applyFill="1" applyBorder="1"/>
    <xf numFmtId="3" fontId="81" fillId="16" borderId="70" xfId="6" applyNumberFormat="1" applyFont="1" applyFill="1" applyBorder="1"/>
    <xf numFmtId="3" fontId="81" fillId="16" borderId="71" xfId="6" applyNumberFormat="1" applyFont="1" applyFill="1" applyBorder="1"/>
    <xf numFmtId="3" fontId="81" fillId="16" borderId="56" xfId="6" applyNumberFormat="1" applyFont="1" applyFill="1" applyBorder="1"/>
    <xf numFmtId="3" fontId="81" fillId="16" borderId="72" xfId="6" applyNumberFormat="1" applyFont="1" applyFill="1" applyBorder="1"/>
    <xf numFmtId="3" fontId="81" fillId="16" borderId="96" xfId="6" applyNumberFormat="1" applyFont="1" applyFill="1" applyBorder="1"/>
    <xf numFmtId="3" fontId="81" fillId="16" borderId="59" xfId="6" applyNumberFormat="1" applyFont="1" applyFill="1" applyBorder="1"/>
    <xf numFmtId="3" fontId="81" fillId="16" borderId="75" xfId="6" applyNumberFormat="1" applyFont="1" applyFill="1" applyBorder="1"/>
    <xf numFmtId="3" fontId="82" fillId="16" borderId="67" xfId="6" applyNumberFormat="1" applyFont="1" applyFill="1" applyBorder="1"/>
    <xf numFmtId="3" fontId="82" fillId="16" borderId="61" xfId="6" applyNumberFormat="1" applyFont="1" applyFill="1" applyBorder="1"/>
    <xf numFmtId="3" fontId="82" fillId="16" borderId="68" xfId="6" applyNumberFormat="1" applyFont="1" applyFill="1" applyBorder="1"/>
    <xf numFmtId="0" fontId="6" fillId="7" borderId="83" xfId="2" applyFont="1" applyFill="1" applyBorder="1" applyAlignment="1">
      <alignment horizontal="center" vertical="center" wrapText="1"/>
    </xf>
    <xf numFmtId="0" fontId="21" fillId="7" borderId="23" xfId="2" applyFont="1" applyFill="1" applyBorder="1" applyAlignment="1">
      <alignment horizontal="center" vertical="center" wrapText="1"/>
    </xf>
    <xf numFmtId="0" fontId="22" fillId="7" borderId="81" xfId="2" applyFont="1" applyFill="1" applyBorder="1" applyAlignment="1">
      <alignment horizontal="center" vertical="center" wrapText="1"/>
    </xf>
    <xf numFmtId="0" fontId="23" fillId="7" borderId="18" xfId="2" applyFont="1" applyFill="1" applyBorder="1" applyAlignment="1">
      <alignment horizontal="center" vertical="center" wrapText="1"/>
    </xf>
    <xf numFmtId="0" fontId="22" fillId="7" borderId="76" xfId="2" applyFont="1" applyFill="1" applyBorder="1" applyAlignment="1">
      <alignment horizontal="center" vertical="center" wrapText="1"/>
    </xf>
    <xf numFmtId="0" fontId="24" fillId="7" borderId="81" xfId="0" applyFont="1" applyFill="1" applyBorder="1" applyAlignment="1">
      <alignment horizontal="center" vertical="center" wrapText="1"/>
    </xf>
    <xf numFmtId="0" fontId="24" fillId="7" borderId="77" xfId="0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horizontal="center" vertical="center" wrapText="1"/>
    </xf>
    <xf numFmtId="0" fontId="24" fillId="7" borderId="78" xfId="0" applyFont="1" applyFill="1" applyBorder="1" applyAlignment="1">
      <alignment horizontal="center" vertical="center" wrapText="1"/>
    </xf>
    <xf numFmtId="0" fontId="24" fillId="7" borderId="20" xfId="0" applyFont="1" applyFill="1" applyBorder="1" applyAlignment="1">
      <alignment horizontal="center" vertical="center" wrapText="1"/>
    </xf>
    <xf numFmtId="0" fontId="14" fillId="7" borderId="79" xfId="2" applyFont="1" applyFill="1" applyBorder="1" applyAlignment="1">
      <alignment horizontal="center" vertical="center" wrapText="1"/>
    </xf>
    <xf numFmtId="0" fontId="14" fillId="7" borderId="80" xfId="2" applyFont="1" applyFill="1" applyBorder="1" applyAlignment="1">
      <alignment horizontal="center" vertical="center" wrapText="1"/>
    </xf>
    <xf numFmtId="49" fontId="11" fillId="7" borderId="76" xfId="2" applyNumberFormat="1" applyFont="1" applyFill="1" applyBorder="1" applyAlignment="1">
      <alignment horizontal="center" vertical="center" wrapText="1"/>
    </xf>
    <xf numFmtId="0" fontId="11" fillId="7" borderId="84" xfId="2" applyFont="1" applyFill="1" applyBorder="1" applyAlignment="1">
      <alignment horizontal="center" vertical="center" wrapText="1"/>
    </xf>
    <xf numFmtId="0" fontId="11" fillId="7" borderId="60" xfId="2" applyFont="1" applyFill="1" applyBorder="1" applyAlignment="1">
      <alignment horizontal="center" vertical="center" wrapText="1"/>
    </xf>
    <xf numFmtId="0" fontId="11" fillId="7" borderId="78" xfId="2" applyFont="1" applyFill="1" applyBorder="1" applyAlignment="1">
      <alignment horizontal="center" vertical="center" wrapText="1"/>
    </xf>
    <xf numFmtId="0" fontId="11" fillId="7" borderId="85" xfId="2" applyFont="1" applyFill="1" applyBorder="1" applyAlignment="1">
      <alignment horizontal="center" vertical="center" wrapText="1"/>
    </xf>
    <xf numFmtId="0" fontId="11" fillId="7" borderId="86" xfId="2" applyFont="1" applyFill="1" applyBorder="1" applyAlignment="1">
      <alignment horizontal="center" vertical="center" wrapText="1"/>
    </xf>
    <xf numFmtId="0" fontId="11" fillId="7" borderId="87" xfId="2" applyFont="1" applyFill="1" applyBorder="1" applyAlignment="1">
      <alignment horizontal="center" vertical="center" wrapText="1"/>
    </xf>
    <xf numFmtId="0" fontId="11" fillId="7" borderId="80" xfId="2" applyFont="1" applyFill="1" applyBorder="1" applyAlignment="1">
      <alignment horizontal="center" vertical="center" wrapText="1"/>
    </xf>
    <xf numFmtId="49" fontId="11" fillId="7" borderId="13" xfId="2" applyNumberFormat="1" applyFont="1" applyFill="1" applyBorder="1" applyAlignment="1">
      <alignment horizontal="center" vertical="center" wrapText="1"/>
    </xf>
    <xf numFmtId="0" fontId="11" fillId="7" borderId="13" xfId="2" applyFont="1" applyFill="1" applyBorder="1" applyAlignment="1">
      <alignment horizontal="center" vertical="center" wrapText="1"/>
    </xf>
    <xf numFmtId="17" fontId="11" fillId="7" borderId="13" xfId="2" applyNumberFormat="1" applyFont="1" applyFill="1" applyBorder="1" applyAlignment="1">
      <alignment horizontal="center" vertical="center" wrapText="1"/>
    </xf>
    <xf numFmtId="17" fontId="11" fillId="7" borderId="22" xfId="2" applyNumberFormat="1" applyFont="1" applyFill="1" applyBorder="1" applyAlignment="1">
      <alignment horizontal="center" vertical="center" wrapText="1"/>
    </xf>
    <xf numFmtId="0" fontId="11" fillId="7" borderId="22" xfId="2" applyFont="1" applyFill="1" applyBorder="1" applyAlignment="1">
      <alignment horizontal="center" vertical="center" wrapText="1"/>
    </xf>
    <xf numFmtId="0" fontId="11" fillId="7" borderId="76" xfId="2" applyFont="1" applyFill="1" applyBorder="1" applyAlignment="1">
      <alignment horizontal="center" vertical="center" wrapText="1"/>
    </xf>
    <xf numFmtId="0" fontId="11" fillId="7" borderId="81" xfId="2" applyFont="1" applyFill="1" applyBorder="1" applyAlignment="1">
      <alignment horizontal="center" vertical="center" wrapText="1"/>
    </xf>
    <xf numFmtId="0" fontId="11" fillId="7" borderId="20" xfId="2" applyFont="1" applyFill="1" applyBorder="1" applyAlignment="1">
      <alignment horizontal="center" vertical="center" wrapText="1"/>
    </xf>
    <xf numFmtId="0" fontId="11" fillId="7" borderId="79" xfId="2" applyFont="1" applyFill="1" applyBorder="1" applyAlignment="1">
      <alignment horizontal="center" vertical="center" wrapText="1"/>
    </xf>
    <xf numFmtId="0" fontId="11" fillId="7" borderId="82" xfId="2" applyFont="1" applyFill="1" applyBorder="1" applyAlignment="1">
      <alignment horizontal="center" vertical="center" wrapText="1"/>
    </xf>
    <xf numFmtId="0" fontId="55" fillId="6" borderId="0" xfId="0" applyFont="1" applyFill="1" applyAlignment="1">
      <alignment horizontal="center" vertical="center"/>
    </xf>
    <xf numFmtId="0" fontId="55" fillId="6" borderId="0" xfId="0" applyFont="1" applyFill="1" applyAlignment="1">
      <alignment horizontal="center" wrapText="1"/>
    </xf>
    <xf numFmtId="0" fontId="55" fillId="6" borderId="0" xfId="0" applyFont="1" applyFill="1" applyAlignment="1">
      <alignment horizontal="left" vertical="center" wrapText="1"/>
    </xf>
    <xf numFmtId="0" fontId="4" fillId="6" borderId="0" xfId="0" applyNumberFormat="1" applyFont="1" applyFill="1" applyBorder="1" applyAlignment="1">
      <alignment horizontal="left" wrapText="1"/>
    </xf>
    <xf numFmtId="0" fontId="55" fillId="0" borderId="0" xfId="5" applyFont="1" applyBorder="1" applyAlignment="1">
      <alignment horizontal="center" vertical="center" wrapText="1"/>
    </xf>
    <xf numFmtId="0" fontId="55" fillId="0" borderId="0" xfId="5" applyFont="1" applyAlignment="1">
      <alignment horizontal="center" vertical="center" wrapText="1"/>
    </xf>
    <xf numFmtId="0" fontId="55" fillId="0" borderId="0" xfId="5" applyFont="1" applyBorder="1" applyAlignment="1">
      <alignment horizontal="left" vertical="center" wrapText="1"/>
    </xf>
    <xf numFmtId="17" fontId="55" fillId="0" borderId="0" xfId="5" applyNumberFormat="1" applyFont="1" applyBorder="1" applyAlignment="1">
      <alignment horizontal="center" vertical="center" wrapText="1"/>
    </xf>
    <xf numFmtId="49" fontId="55" fillId="0" borderId="0" xfId="5" applyNumberFormat="1" applyFont="1" applyBorder="1" applyAlignment="1">
      <alignment horizontal="center" vertical="center" wrapText="1"/>
    </xf>
    <xf numFmtId="0" fontId="46" fillId="0" borderId="0" xfId="7" applyFont="1" applyAlignment="1">
      <alignment horizontal="center"/>
    </xf>
    <xf numFmtId="0" fontId="63" fillId="0" borderId="0" xfId="7" applyFont="1" applyBorder="1" applyAlignment="1">
      <alignment horizontal="center"/>
    </xf>
    <xf numFmtId="17" fontId="63" fillId="0" borderId="0" xfId="7" applyNumberFormat="1" applyFont="1" applyBorder="1" applyAlignment="1">
      <alignment horizontal="center"/>
    </xf>
    <xf numFmtId="49" fontId="63" fillId="0" borderId="0" xfId="7" applyNumberFormat="1" applyFont="1" applyBorder="1" applyAlignment="1">
      <alignment horizontal="center"/>
    </xf>
    <xf numFmtId="0" fontId="64" fillId="18" borderId="103" xfId="7" applyFont="1" applyFill="1" applyBorder="1" applyAlignment="1">
      <alignment horizontal="center" vertical="center" wrapText="1"/>
    </xf>
    <xf numFmtId="0" fontId="65" fillId="18" borderId="104" xfId="7" applyFont="1" applyFill="1" applyBorder="1" applyAlignment="1">
      <alignment horizontal="center" vertical="center" wrapText="1"/>
    </xf>
    <xf numFmtId="0" fontId="64" fillId="18" borderId="78" xfId="7" applyFont="1" applyFill="1" applyBorder="1" applyAlignment="1">
      <alignment horizontal="center" vertical="center" wrapText="1"/>
    </xf>
    <xf numFmtId="0" fontId="65" fillId="18" borderId="85" xfId="7" applyFont="1" applyFill="1" applyBorder="1" applyAlignment="1">
      <alignment horizontal="center" vertical="center" wrapText="1"/>
    </xf>
    <xf numFmtId="0" fontId="57" fillId="8" borderId="5" xfId="1" applyFont="1" applyFill="1" applyBorder="1" applyAlignment="1">
      <alignment horizontal="center" vertical="center" wrapText="1"/>
    </xf>
    <xf numFmtId="0" fontId="57" fillId="8" borderId="13" xfId="1" applyFont="1" applyFill="1" applyBorder="1" applyAlignment="1">
      <alignment horizontal="center" vertical="center" wrapText="1"/>
    </xf>
    <xf numFmtId="2" fontId="67" fillId="0" borderId="0" xfId="1" applyNumberFormat="1" applyFont="1" applyBorder="1" applyAlignment="1">
      <alignment horizontal="left" vertical="justify" wrapText="1"/>
    </xf>
    <xf numFmtId="0" fontId="58" fillId="0" borderId="0" xfId="1" applyFont="1" applyAlignment="1">
      <alignment horizontal="left" vertical="justify"/>
    </xf>
    <xf numFmtId="0" fontId="55" fillId="0" borderId="0" xfId="1" applyFont="1" applyAlignment="1">
      <alignment horizontal="center"/>
    </xf>
    <xf numFmtId="0" fontId="55" fillId="0" borderId="0" xfId="1" applyFont="1" applyAlignment="1">
      <alignment horizontal="center" vertical="center" wrapText="1"/>
    </xf>
    <xf numFmtId="0" fontId="56" fillId="0" borderId="0" xfId="1" applyFont="1" applyAlignment="1">
      <alignment horizontal="center" vertical="center" wrapText="1"/>
    </xf>
    <xf numFmtId="49" fontId="55" fillId="0" borderId="0" xfId="1" applyNumberFormat="1" applyFont="1" applyAlignment="1">
      <alignment horizontal="center" wrapText="1"/>
    </xf>
    <xf numFmtId="0" fontId="59" fillId="8" borderId="115" xfId="1" applyFont="1" applyFill="1" applyBorder="1" applyAlignment="1">
      <alignment horizontal="center" vertical="center" wrapText="1"/>
    </xf>
    <xf numFmtId="0" fontId="59" fillId="8" borderId="116" xfId="1" applyFont="1" applyFill="1" applyBorder="1" applyAlignment="1">
      <alignment horizontal="center" vertical="center" wrapText="1"/>
    </xf>
    <xf numFmtId="0" fontId="59" fillId="8" borderId="117" xfId="1" applyFont="1" applyFill="1" applyBorder="1" applyAlignment="1">
      <alignment horizontal="center" vertical="center" wrapText="1"/>
    </xf>
    <xf numFmtId="0" fontId="59" fillId="8" borderId="72" xfId="1" applyFont="1" applyFill="1" applyBorder="1" applyAlignment="1">
      <alignment horizontal="center" vertical="center" wrapText="1"/>
    </xf>
    <xf numFmtId="0" fontId="59" fillId="8" borderId="74" xfId="1" applyFont="1" applyFill="1" applyBorder="1" applyAlignment="1">
      <alignment horizontal="center" vertical="center" wrapText="1"/>
    </xf>
    <xf numFmtId="0" fontId="59" fillId="8" borderId="71" xfId="1" applyFont="1" applyFill="1" applyBorder="1" applyAlignment="1">
      <alignment horizontal="center" vertical="center" wrapText="1"/>
    </xf>
    <xf numFmtId="0" fontId="59" fillId="8" borderId="73" xfId="1" applyFont="1" applyFill="1" applyBorder="1" applyAlignment="1">
      <alignment horizontal="center" vertical="center" wrapText="1"/>
    </xf>
    <xf numFmtId="0" fontId="59" fillId="8" borderId="110" xfId="1" applyFont="1" applyFill="1" applyBorder="1" applyAlignment="1">
      <alignment horizontal="center" vertical="center" wrapText="1"/>
    </xf>
    <xf numFmtId="0" fontId="59" fillId="8" borderId="111" xfId="1" applyFont="1" applyFill="1" applyBorder="1" applyAlignment="1">
      <alignment horizontal="center" vertical="center" wrapText="1"/>
    </xf>
    <xf numFmtId="0" fontId="59" fillId="8" borderId="112" xfId="1" applyFont="1" applyFill="1" applyBorder="1" applyAlignment="1">
      <alignment horizontal="center" vertical="center" wrapText="1"/>
    </xf>
    <xf numFmtId="0" fontId="59" fillId="8" borderId="90" xfId="1" applyFont="1" applyFill="1" applyBorder="1" applyAlignment="1">
      <alignment horizontal="center" vertical="center" wrapText="1"/>
    </xf>
    <xf numFmtId="0" fontId="59" fillId="8" borderId="8" xfId="1" applyFont="1" applyFill="1" applyBorder="1" applyAlignment="1">
      <alignment horizontal="center" vertical="center" wrapText="1"/>
    </xf>
    <xf numFmtId="0" fontId="59" fillId="8" borderId="92" xfId="1" applyFont="1" applyFill="1" applyBorder="1" applyAlignment="1">
      <alignment horizontal="center" vertical="center" wrapText="1"/>
    </xf>
    <xf numFmtId="0" fontId="59" fillId="8" borderId="113" xfId="1" applyFont="1" applyFill="1" applyBorder="1" applyAlignment="1">
      <alignment horizontal="center" vertical="center" wrapText="1"/>
    </xf>
    <xf numFmtId="0" fontId="59" fillId="8" borderId="102" xfId="1" applyFont="1" applyFill="1" applyBorder="1" applyAlignment="1">
      <alignment horizontal="center" vertical="center" wrapText="1"/>
    </xf>
    <xf numFmtId="0" fontId="59" fillId="8" borderId="114" xfId="1" applyFont="1" applyFill="1" applyBorder="1" applyAlignment="1">
      <alignment horizontal="center" vertical="center" wrapText="1"/>
    </xf>
    <xf numFmtId="0" fontId="79" fillId="8" borderId="99" xfId="1" applyFont="1" applyFill="1" applyBorder="1" applyAlignment="1">
      <alignment horizontal="center"/>
    </xf>
    <xf numFmtId="0" fontId="79" fillId="8" borderId="101" xfId="1" applyFont="1" applyFill="1" applyBorder="1" applyAlignment="1">
      <alignment horizontal="center"/>
    </xf>
    <xf numFmtId="0" fontId="59" fillId="8" borderId="5" xfId="1" applyFont="1" applyFill="1" applyBorder="1" applyAlignment="1">
      <alignment horizontal="center" vertical="center" wrapText="1"/>
    </xf>
    <xf numFmtId="0" fontId="59" fillId="8" borderId="13" xfId="1" applyFont="1" applyFill="1" applyBorder="1" applyAlignment="1">
      <alignment horizontal="center" vertical="center" wrapText="1"/>
    </xf>
    <xf numFmtId="0" fontId="55" fillId="0" borderId="0" xfId="6" applyFont="1" applyAlignment="1">
      <alignment horizontal="center"/>
    </xf>
    <xf numFmtId="17" fontId="69" fillId="13" borderId="85" xfId="6" applyNumberFormat="1" applyFont="1" applyFill="1" applyBorder="1" applyAlignment="1">
      <alignment horizontal="center" vertical="center" wrapText="1"/>
    </xf>
    <xf numFmtId="49" fontId="69" fillId="13" borderId="85" xfId="6" applyNumberFormat="1" applyFont="1" applyFill="1" applyBorder="1" applyAlignment="1">
      <alignment horizontal="center" vertical="center" wrapText="1"/>
    </xf>
    <xf numFmtId="0" fontId="25" fillId="0" borderId="0" xfId="3" applyFont="1" applyBorder="1" applyAlignment="1">
      <alignment horizontal="left" vertical="center" wrapText="1"/>
    </xf>
    <xf numFmtId="0" fontId="12" fillId="0" borderId="0" xfId="3" applyFont="1" applyAlignment="1">
      <alignment horizontal="left" vertical="center" wrapText="1"/>
    </xf>
    <xf numFmtId="0" fontId="55" fillId="17" borderId="0" xfId="10" applyFont="1" applyFill="1" applyAlignment="1">
      <alignment horizontal="center"/>
    </xf>
    <xf numFmtId="49" fontId="75" fillId="17" borderId="85" xfId="10" applyNumberFormat="1" applyFont="1" applyFill="1" applyBorder="1" applyAlignment="1">
      <alignment horizontal="center" vertical="center" wrapText="1"/>
    </xf>
    <xf numFmtId="0" fontId="76" fillId="16" borderId="5" xfId="10" applyFont="1" applyFill="1" applyBorder="1" applyAlignment="1">
      <alignment horizontal="center" vertical="center" wrapText="1"/>
    </xf>
    <xf numFmtId="0" fontId="76" fillId="16" borderId="19" xfId="10" applyFont="1" applyFill="1" applyBorder="1" applyAlignment="1">
      <alignment horizontal="center" vertical="center" wrapText="1"/>
    </xf>
    <xf numFmtId="3" fontId="76" fillId="16" borderId="5" xfId="10" applyNumberFormat="1" applyFont="1" applyFill="1" applyBorder="1" applyAlignment="1">
      <alignment horizontal="center" vertical="center" wrapText="1"/>
    </xf>
    <xf numFmtId="3" fontId="76" fillId="16" borderId="19" xfId="10" applyNumberFormat="1" applyFont="1" applyFill="1" applyBorder="1" applyAlignment="1">
      <alignment horizontal="center" vertical="center" wrapText="1"/>
    </xf>
    <xf numFmtId="0" fontId="76" fillId="16" borderId="103" xfId="10" applyFont="1" applyFill="1" applyBorder="1" applyAlignment="1">
      <alignment horizontal="center" vertical="center" wrapText="1"/>
    </xf>
    <xf numFmtId="0" fontId="76" fillId="16" borderId="104" xfId="10" applyFont="1" applyFill="1" applyBorder="1" applyAlignment="1">
      <alignment horizontal="center" vertical="center" wrapText="1"/>
    </xf>
    <xf numFmtId="0" fontId="76" fillId="16" borderId="16" xfId="10" applyFont="1" applyFill="1" applyBorder="1" applyAlignment="1">
      <alignment horizontal="center" vertical="center" wrapText="1"/>
    </xf>
    <xf numFmtId="49" fontId="59" fillId="15" borderId="78" xfId="6" applyNumberFormat="1" applyFont="1" applyFill="1" applyBorder="1" applyAlignment="1">
      <alignment horizontal="center"/>
    </xf>
    <xf numFmtId="49" fontId="59" fillId="15" borderId="104" xfId="6" applyNumberFormat="1" applyFont="1" applyFill="1" applyBorder="1" applyAlignment="1">
      <alignment horizontal="center"/>
    </xf>
    <xf numFmtId="3" fontId="59" fillId="15" borderId="5" xfId="6" applyNumberFormat="1" applyFont="1" applyFill="1" applyBorder="1" applyAlignment="1">
      <alignment horizontal="center" vertical="center" wrapText="1"/>
    </xf>
    <xf numFmtId="3" fontId="59" fillId="15" borderId="13" xfId="6" applyNumberFormat="1" applyFont="1" applyFill="1" applyBorder="1" applyAlignment="1">
      <alignment horizontal="center" vertical="center" wrapText="1"/>
    </xf>
    <xf numFmtId="3" fontId="59" fillId="15" borderId="108" xfId="6" applyNumberFormat="1" applyFont="1" applyFill="1" applyBorder="1" applyAlignment="1">
      <alignment horizontal="center" vertical="center" wrapText="1"/>
    </xf>
    <xf numFmtId="3" fontId="59" fillId="15" borderId="77" xfId="6" applyNumberFormat="1" applyFont="1" applyFill="1" applyBorder="1" applyAlignment="1">
      <alignment horizontal="center" vertical="center" wrapText="1"/>
    </xf>
    <xf numFmtId="3" fontId="59" fillId="15" borderId="78" xfId="6" applyNumberFormat="1" applyFont="1" applyFill="1" applyBorder="1" applyAlignment="1">
      <alignment horizontal="center" vertical="center" wrapText="1"/>
    </xf>
    <xf numFmtId="0" fontId="59" fillId="16" borderId="67" xfId="6" applyFont="1" applyFill="1" applyBorder="1" applyAlignment="1">
      <alignment horizontal="center" vertical="center" wrapText="1"/>
    </xf>
    <xf numFmtId="0" fontId="59" fillId="16" borderId="61" xfId="6" applyFont="1" applyFill="1" applyBorder="1" applyAlignment="1">
      <alignment horizontal="center" vertical="center" wrapText="1"/>
    </xf>
    <xf numFmtId="0" fontId="59" fillId="16" borderId="68" xfId="6" applyFont="1" applyFill="1" applyBorder="1" applyAlignment="1">
      <alignment horizontal="center" vertical="center" wrapText="1"/>
    </xf>
    <xf numFmtId="0" fontId="74" fillId="16" borderId="69" xfId="6" applyFont="1" applyFill="1" applyBorder="1" applyAlignment="1">
      <alignment horizontal="center" vertical="center" wrapText="1"/>
    </xf>
    <xf numFmtId="0" fontId="74" fillId="16" borderId="40" xfId="6" applyFont="1" applyFill="1" applyBorder="1" applyAlignment="1">
      <alignment horizontal="center" vertical="center" wrapText="1"/>
    </xf>
    <xf numFmtId="0" fontId="74" fillId="16" borderId="70" xfId="6" applyFont="1" applyFill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3" xfId="6"/>
    <cellStyle name="Normal 4" xfId="9"/>
    <cellStyle name="Normal 5" xfId="10"/>
    <cellStyle name="Normal 6" xfId="11"/>
    <cellStyle name="Normal_Info0703" xfId="2"/>
    <cellStyle name="Normal_PAS_MARTIE" xfId="5"/>
    <cellStyle name="Normal_pensie_sociala" xfId="8"/>
    <cellStyle name="Normal_someri" xfId="3"/>
    <cellStyle name="Normal_TOTAGRM" xfId="7"/>
    <cellStyle name="Normal_veterani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A6CABE"/>
      <color rgb="FFDA9C96"/>
      <color rgb="FFFF5050"/>
      <color rgb="FFCCFF99"/>
      <color rgb="FF99FF66"/>
      <color rgb="FF00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LS\Infoman\pmed07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med08"/>
      <sheetName val="pmed0705"/>
    </sheetNames>
    <sheetDataSet>
      <sheetData sheetId="0">
        <row r="5">
          <cell r="F5">
            <v>2018547</v>
          </cell>
          <cell r="T5">
            <v>1.21926</v>
          </cell>
        </row>
        <row r="6">
          <cell r="F6">
            <v>111084</v>
          </cell>
          <cell r="T6">
            <v>1.2264999999999999</v>
          </cell>
        </row>
        <row r="7">
          <cell r="F7">
            <v>89385</v>
          </cell>
          <cell r="T7">
            <v>1.42188</v>
          </cell>
        </row>
        <row r="8">
          <cell r="F8">
            <v>21699</v>
          </cell>
          <cell r="T8">
            <v>0.42168</v>
          </cell>
        </row>
        <row r="10">
          <cell r="F10">
            <v>681937</v>
          </cell>
          <cell r="T10">
            <v>0.55632999999999999</v>
          </cell>
        </row>
        <row r="11">
          <cell r="F11">
            <v>220941</v>
          </cell>
          <cell r="T11">
            <v>0.61746999999999996</v>
          </cell>
        </row>
        <row r="12">
          <cell r="F12">
            <v>174432</v>
          </cell>
          <cell r="T12">
            <v>0.72270000000000001</v>
          </cell>
        </row>
        <row r="13">
          <cell r="F13">
            <v>46509</v>
          </cell>
          <cell r="T13">
            <v>0.2228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8"/>
  <sheetViews>
    <sheetView workbookViewId="0">
      <selection activeCell="G19" sqref="G19"/>
    </sheetView>
  </sheetViews>
  <sheetFormatPr defaultRowHeight="12.75"/>
  <cols>
    <col min="1" max="1" width="22.42578125" style="5" customWidth="1"/>
    <col min="2" max="3" width="8.7109375" style="5" customWidth="1"/>
    <col min="4" max="4" width="8.42578125" style="5" customWidth="1"/>
    <col min="5" max="5" width="8" style="5" customWidth="1"/>
    <col min="6" max="6" width="11.28515625" style="5" bestFit="1" customWidth="1"/>
    <col min="7" max="7" width="9" style="5" customWidth="1"/>
    <col min="8" max="8" width="8.85546875" style="5" customWidth="1"/>
    <col min="9" max="9" width="7.85546875" style="5" customWidth="1"/>
    <col min="10" max="10" width="8.85546875" style="5" customWidth="1"/>
    <col min="11" max="11" width="7.7109375" style="5" customWidth="1"/>
    <col min="12" max="12" width="6.5703125" style="5" customWidth="1"/>
    <col min="13" max="13" width="7.28515625" style="5" customWidth="1"/>
    <col min="14" max="14" width="6.85546875" style="5" customWidth="1"/>
    <col min="15" max="16384" width="9.140625" style="5"/>
  </cols>
  <sheetData>
    <row r="1" spans="1:256">
      <c r="L1" s="6"/>
    </row>
    <row r="2" spans="1:256">
      <c r="L2" s="6"/>
    </row>
    <row r="3" spans="1:256" ht="18.75">
      <c r="B3" s="6" t="s">
        <v>0</v>
      </c>
      <c r="C3" s="6"/>
      <c r="D3" s="6"/>
      <c r="E3" s="6"/>
      <c r="G3" s="7" t="s">
        <v>5</v>
      </c>
      <c r="M3" s="8" t="s">
        <v>49</v>
      </c>
      <c r="N3" s="9"/>
    </row>
    <row r="4" spans="1:256" ht="18.75">
      <c r="G4" s="7" t="s">
        <v>51</v>
      </c>
      <c r="O4" s="10"/>
    </row>
    <row r="5" spans="1:256" ht="18.75">
      <c r="G5" s="11" t="s">
        <v>41</v>
      </c>
      <c r="O5" s="10"/>
    </row>
    <row r="6" spans="1:256" ht="14.25" customHeight="1">
      <c r="A6" s="12" t="s">
        <v>76</v>
      </c>
      <c r="G6" s="11" t="s">
        <v>84</v>
      </c>
      <c r="H6" s="13"/>
      <c r="J6" s="14"/>
      <c r="K6" s="13"/>
      <c r="L6" s="13"/>
      <c r="O6" s="10"/>
    </row>
    <row r="7" spans="1:256" ht="12.75" customHeight="1">
      <c r="A7" s="12" t="s">
        <v>75</v>
      </c>
      <c r="G7" s="11"/>
      <c r="H7" s="13"/>
      <c r="J7" s="14"/>
      <c r="K7" s="13"/>
      <c r="L7" s="13"/>
      <c r="O7" s="10"/>
    </row>
    <row r="8" spans="1:256" s="16" customFormat="1" ht="14.1" customHeight="1">
      <c r="A8" s="137" t="s">
        <v>85</v>
      </c>
      <c r="B8" s="137"/>
      <c r="C8" s="137"/>
      <c r="D8" s="137"/>
      <c r="E8" s="29">
        <f>ROUND((E9+100)*109.3*114.1*117.8*130.3/100/100/100/100,1)-100</f>
        <v>101.19999999999999</v>
      </c>
      <c r="F8" s="137" t="s">
        <v>54</v>
      </c>
      <c r="G8" s="29"/>
      <c r="H8" s="137"/>
      <c r="I8" s="147" t="s">
        <v>87</v>
      </c>
      <c r="J8" s="137"/>
      <c r="K8" s="137"/>
      <c r="L8" s="137"/>
      <c r="M8" s="137"/>
      <c r="N8" s="29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 s="17" customFormat="1" ht="14.1" customHeight="1" thickBot="1">
      <c r="A9" s="137" t="s">
        <v>86</v>
      </c>
      <c r="B9" s="137"/>
      <c r="C9" s="137"/>
      <c r="D9" s="137"/>
      <c r="E9" s="30">
        <v>5.0999999999999996</v>
      </c>
      <c r="F9" s="137" t="s">
        <v>54</v>
      </c>
      <c r="G9" s="19"/>
      <c r="H9" s="137"/>
      <c r="I9" s="137"/>
      <c r="J9" s="137"/>
      <c r="K9" s="137"/>
      <c r="L9" s="137"/>
      <c r="M9" s="137"/>
      <c r="N9" s="30"/>
    </row>
    <row r="10" spans="1:256" ht="10.5" customHeight="1" thickTop="1" thickBot="1">
      <c r="A10" s="479" t="s">
        <v>1</v>
      </c>
      <c r="B10" s="481" t="s">
        <v>45</v>
      </c>
      <c r="C10" s="481" t="s">
        <v>52</v>
      </c>
      <c r="D10" s="483" t="s">
        <v>53</v>
      </c>
      <c r="E10" s="484"/>
      <c r="F10" s="489" t="s">
        <v>77</v>
      </c>
      <c r="G10" s="489" t="s">
        <v>83</v>
      </c>
      <c r="H10" s="504" t="s">
        <v>38</v>
      </c>
      <c r="I10" s="505"/>
      <c r="J10" s="507" t="s">
        <v>39</v>
      </c>
      <c r="K10" s="507"/>
      <c r="L10" s="491" t="s">
        <v>43</v>
      </c>
      <c r="M10" s="492"/>
      <c r="N10" s="493"/>
    </row>
    <row r="11" spans="1:256" ht="17.25" customHeight="1" thickTop="1" thickBot="1">
      <c r="A11" s="480"/>
      <c r="B11" s="482"/>
      <c r="C11" s="482"/>
      <c r="D11" s="485"/>
      <c r="E11" s="486"/>
      <c r="F11" s="489"/>
      <c r="G11" s="489"/>
      <c r="H11" s="494"/>
      <c r="I11" s="506"/>
      <c r="J11" s="508"/>
      <c r="K11" s="508"/>
      <c r="L11" s="494"/>
      <c r="M11" s="495"/>
      <c r="N11" s="496"/>
    </row>
    <row r="12" spans="1:256" ht="15" customHeight="1" thickTop="1" thickBot="1">
      <c r="A12" s="480"/>
      <c r="B12" s="482"/>
      <c r="C12" s="482"/>
      <c r="D12" s="485"/>
      <c r="E12" s="486"/>
      <c r="F12" s="489"/>
      <c r="G12" s="489"/>
      <c r="H12" s="497" t="s">
        <v>40</v>
      </c>
      <c r="I12" s="497" t="s">
        <v>31</v>
      </c>
      <c r="J12" s="497" t="s">
        <v>40</v>
      </c>
      <c r="K12" s="497" t="s">
        <v>31</v>
      </c>
      <c r="L12" s="499" t="s">
        <v>55</v>
      </c>
      <c r="M12" s="501">
        <v>38322</v>
      </c>
      <c r="N12" s="502">
        <v>36861</v>
      </c>
    </row>
    <row r="13" spans="1:256" ht="19.5" customHeight="1" thickTop="1" thickBot="1">
      <c r="A13" s="480"/>
      <c r="B13" s="482"/>
      <c r="C13" s="482"/>
      <c r="D13" s="487"/>
      <c r="E13" s="488"/>
      <c r="F13" s="490"/>
      <c r="G13" s="490"/>
      <c r="H13" s="498"/>
      <c r="I13" s="498"/>
      <c r="J13" s="498"/>
      <c r="K13" s="498"/>
      <c r="L13" s="500"/>
      <c r="M13" s="500"/>
      <c r="N13" s="503"/>
    </row>
    <row r="14" spans="1:256" ht="12" customHeight="1" thickBot="1">
      <c r="A14" s="21">
        <v>0</v>
      </c>
      <c r="B14" s="22">
        <v>1</v>
      </c>
      <c r="C14" s="22">
        <v>2</v>
      </c>
      <c r="D14" s="23">
        <v>3</v>
      </c>
      <c r="E14" s="23" t="s">
        <v>54</v>
      </c>
      <c r="F14" s="24">
        <v>4</v>
      </c>
      <c r="G14" s="24">
        <v>5</v>
      </c>
      <c r="H14" s="24">
        <v>6</v>
      </c>
      <c r="I14" s="24">
        <v>7</v>
      </c>
      <c r="J14" s="24">
        <v>8</v>
      </c>
      <c r="K14" s="24">
        <v>9</v>
      </c>
      <c r="L14" s="24">
        <v>10</v>
      </c>
      <c r="M14" s="24">
        <v>11</v>
      </c>
      <c r="N14" s="25">
        <v>12</v>
      </c>
    </row>
    <row r="15" spans="1:256" ht="12.75" customHeight="1" thickBot="1">
      <c r="A15" s="138" t="s">
        <v>56</v>
      </c>
      <c r="B15" s="31" t="e">
        <f>B16+B35</f>
        <v>#REF!</v>
      </c>
      <c r="C15" s="31">
        <f>C16+C35</f>
        <v>6139210</v>
      </c>
      <c r="D15" s="31" t="e">
        <f>B15-C15</f>
        <v>#REF!</v>
      </c>
      <c r="E15" s="38" t="e">
        <f>B15/C15*100-100</f>
        <v>#REF!</v>
      </c>
      <c r="F15" s="31">
        <v>828396</v>
      </c>
      <c r="G15" s="39">
        <v>2107545.6143025802</v>
      </c>
      <c r="H15" s="31">
        <v>2197939.6164967269</v>
      </c>
      <c r="I15" s="40">
        <v>0.74216493797174532</v>
      </c>
      <c r="J15" s="31" t="e">
        <f>#REF!*10000</f>
        <v>#REF!</v>
      </c>
      <c r="K15" s="40" t="e">
        <f>#REF!</f>
        <v>#REF!</v>
      </c>
      <c r="L15" s="41" t="e">
        <f>J15/H15*100-100</f>
        <v>#REF!</v>
      </c>
      <c r="M15" s="38" t="e">
        <f t="shared" ref="M15:M36" si="0">J15/G15*100-100</f>
        <v>#REF!</v>
      </c>
      <c r="N15" s="46" t="e">
        <f>J15/F15*100-100</f>
        <v>#REF!</v>
      </c>
    </row>
    <row r="16" spans="1:256" ht="15.75" customHeight="1" thickBot="1">
      <c r="A16" s="138" t="s">
        <v>61</v>
      </c>
      <c r="B16" s="32" t="e">
        <f>B17+B28+B29+B30+B34</f>
        <v>#REF!</v>
      </c>
      <c r="C16" s="32">
        <v>4364842</v>
      </c>
      <c r="D16" s="32" t="e">
        <f>B16-C16</f>
        <v>#REF!</v>
      </c>
      <c r="E16" s="42" t="e">
        <f>B16/C16*100-100</f>
        <v>#REF!</v>
      </c>
      <c r="F16" s="32">
        <v>1076735</v>
      </c>
      <c r="G16" s="43">
        <v>2516733.4668567288</v>
      </c>
      <c r="H16" s="32">
        <v>2610621.8366825469</v>
      </c>
      <c r="I16" s="44">
        <v>0.88134593891929147</v>
      </c>
      <c r="J16" s="32" t="e">
        <f>#REF!*10000</f>
        <v>#REF!</v>
      </c>
      <c r="K16" s="44" t="e">
        <f>#REF!</f>
        <v>#REF!</v>
      </c>
      <c r="L16" s="45" t="e">
        <f t="shared" ref="L16:L36" si="1">J16/H16*100-100</f>
        <v>#REF!</v>
      </c>
      <c r="M16" s="42" t="e">
        <f t="shared" si="0"/>
        <v>#REF!</v>
      </c>
      <c r="N16" s="46" t="e">
        <f t="shared" ref="N16:N36" si="2">J16/F16*100-100</f>
        <v>#REF!</v>
      </c>
    </row>
    <row r="17" spans="1:14" ht="13.5" thickBot="1">
      <c r="A17" s="139" t="s">
        <v>25</v>
      </c>
      <c r="B17" s="57" t="e">
        <f>B18+B23</f>
        <v>#REF!</v>
      </c>
      <c r="C17" s="120">
        <v>3080822</v>
      </c>
      <c r="D17" s="120" t="e">
        <f>B17-C17</f>
        <v>#REF!</v>
      </c>
      <c r="E17" s="121" t="e">
        <f>B17/C17*100-100</f>
        <v>#REF!</v>
      </c>
      <c r="F17" s="120">
        <v>1233850</v>
      </c>
      <c r="G17" s="122">
        <v>2935285.236651246</v>
      </c>
      <c r="H17" s="120">
        <v>3041913.2865168112</v>
      </c>
      <c r="I17" s="123">
        <v>1.0234968351267857</v>
      </c>
      <c r="J17" s="120" t="e">
        <f>#REF!*10000</f>
        <v>#REF!</v>
      </c>
      <c r="K17" s="124" t="e">
        <f>#REF!</f>
        <v>#REF!</v>
      </c>
      <c r="L17" s="125" t="e">
        <f t="shared" si="1"/>
        <v>#REF!</v>
      </c>
      <c r="M17" s="126" t="e">
        <f t="shared" si="0"/>
        <v>#REF!</v>
      </c>
      <c r="N17" s="127" t="e">
        <f t="shared" si="2"/>
        <v>#REF!</v>
      </c>
    </row>
    <row r="18" spans="1:14" ht="13.5" thickBot="1">
      <c r="A18" s="140" t="s">
        <v>57</v>
      </c>
      <c r="B18" s="130" t="e">
        <f>stat!#REF!</f>
        <v>#REF!</v>
      </c>
      <c r="C18" s="130">
        <v>2246925</v>
      </c>
      <c r="D18" s="130" t="e">
        <f t="shared" ref="D18:D36" si="3">B18-C18</f>
        <v>#REF!</v>
      </c>
      <c r="E18" s="131" t="e">
        <f>B18/C18*100-100</f>
        <v>#REF!</v>
      </c>
      <c r="F18" s="130">
        <v>1414449</v>
      </c>
      <c r="G18" s="132">
        <v>3506939.100443406</v>
      </c>
      <c r="H18" s="130">
        <v>3627592.0689037708</v>
      </c>
      <c r="I18" s="133">
        <v>1.2206067178379238</v>
      </c>
      <c r="J18" s="130" t="e">
        <f>#REF!*10000</f>
        <v>#REF!</v>
      </c>
      <c r="K18" s="133" t="e">
        <f>#REF!</f>
        <v>#REF!</v>
      </c>
      <c r="L18" s="134" t="e">
        <f t="shared" si="1"/>
        <v>#REF!</v>
      </c>
      <c r="M18" s="135" t="e">
        <f t="shared" si="0"/>
        <v>#REF!</v>
      </c>
      <c r="N18" s="136" t="e">
        <f t="shared" si="2"/>
        <v>#REF!</v>
      </c>
    </row>
    <row r="19" spans="1:14">
      <c r="A19" s="141" t="s">
        <v>63</v>
      </c>
      <c r="B19" s="100">
        <f>[1]pmed08!F5</f>
        <v>2018547</v>
      </c>
      <c r="C19" s="100">
        <v>2246925</v>
      </c>
      <c r="D19" s="100">
        <f t="shared" si="3"/>
        <v>-228378</v>
      </c>
      <c r="E19" s="101">
        <f>B19/C19*100-100</f>
        <v>-10.16402416636069</v>
      </c>
      <c r="F19" s="100">
        <f>F18</f>
        <v>1414449</v>
      </c>
      <c r="G19" s="128">
        <v>3509617</v>
      </c>
      <c r="H19" s="128">
        <v>3628668</v>
      </c>
      <c r="I19" s="129">
        <v>1.22062</v>
      </c>
      <c r="J19" s="128" t="e">
        <f>#REF!*10000</f>
        <v>#REF!</v>
      </c>
      <c r="K19" s="102">
        <f>[1]pmed08!T5</f>
        <v>1.21926</v>
      </c>
      <c r="L19" s="103" t="e">
        <f t="shared" si="1"/>
        <v>#REF!</v>
      </c>
      <c r="M19" s="104" t="e">
        <f t="shared" si="0"/>
        <v>#REF!</v>
      </c>
      <c r="N19" s="105" t="e">
        <f t="shared" si="2"/>
        <v>#REF!</v>
      </c>
    </row>
    <row r="20" spans="1:14">
      <c r="A20" s="141" t="s">
        <v>64</v>
      </c>
      <c r="B20" s="106">
        <f>[1]pmed08!F6</f>
        <v>111084</v>
      </c>
      <c r="C20" s="113" t="s">
        <v>42</v>
      </c>
      <c r="D20" s="100">
        <f>B20</f>
        <v>111084</v>
      </c>
      <c r="E20" s="114" t="s">
        <v>42</v>
      </c>
      <c r="F20" s="115" t="s">
        <v>42</v>
      </c>
      <c r="G20" s="107">
        <v>3445796</v>
      </c>
      <c r="H20" s="107">
        <v>3606953</v>
      </c>
      <c r="I20" s="108">
        <v>1.22038</v>
      </c>
      <c r="J20" s="107" t="e">
        <f>#REF!*10000</f>
        <v>#REF!</v>
      </c>
      <c r="K20" s="109">
        <f>[1]pmed08!T6</f>
        <v>1.2264999999999999</v>
      </c>
      <c r="L20" s="110" t="e">
        <f t="shared" si="1"/>
        <v>#REF!</v>
      </c>
      <c r="M20" s="111" t="e">
        <f t="shared" si="0"/>
        <v>#REF!</v>
      </c>
      <c r="N20" s="116" t="s">
        <v>42</v>
      </c>
    </row>
    <row r="21" spans="1:14">
      <c r="A21" s="141" t="s">
        <v>58</v>
      </c>
      <c r="B21" s="106">
        <f>[1]pmed08!F7</f>
        <v>89385</v>
      </c>
      <c r="C21" s="113" t="s">
        <v>42</v>
      </c>
      <c r="D21" s="100">
        <f>B21</f>
        <v>89385</v>
      </c>
      <c r="E21" s="117" t="s">
        <v>42</v>
      </c>
      <c r="F21" s="115" t="s">
        <v>42</v>
      </c>
      <c r="G21" s="107">
        <v>4082382</v>
      </c>
      <c r="H21" s="107">
        <v>4206348</v>
      </c>
      <c r="I21" s="108">
        <v>1.4231799999999999</v>
      </c>
      <c r="J21" s="107" t="e">
        <f>#REF!*10000</f>
        <v>#REF!</v>
      </c>
      <c r="K21" s="109">
        <f>[1]pmed08!T7</f>
        <v>1.42188</v>
      </c>
      <c r="L21" s="110" t="e">
        <f t="shared" si="1"/>
        <v>#REF!</v>
      </c>
      <c r="M21" s="111" t="e">
        <f t="shared" si="0"/>
        <v>#REF!</v>
      </c>
      <c r="N21" s="116" t="s">
        <v>42</v>
      </c>
    </row>
    <row r="22" spans="1:14">
      <c r="A22" s="142" t="s">
        <v>59</v>
      </c>
      <c r="B22" s="106">
        <f>[1]pmed08!F8</f>
        <v>21699</v>
      </c>
      <c r="C22" s="113" t="s">
        <v>42</v>
      </c>
      <c r="D22" s="100">
        <f>B22</f>
        <v>21699</v>
      </c>
      <c r="E22" s="117" t="s">
        <v>42</v>
      </c>
      <c r="F22" s="115" t="s">
        <v>42</v>
      </c>
      <c r="G22" s="107">
        <v>1193915</v>
      </c>
      <c r="H22" s="107">
        <v>1242188</v>
      </c>
      <c r="I22" s="108">
        <v>0.42026000000000002</v>
      </c>
      <c r="J22" s="107" t="e">
        <f>#REF!*10000</f>
        <v>#REF!</v>
      </c>
      <c r="K22" s="109">
        <f>[1]pmed08!T8</f>
        <v>0.42168</v>
      </c>
      <c r="L22" s="110" t="e">
        <f t="shared" si="1"/>
        <v>#REF!</v>
      </c>
      <c r="M22" s="111" t="e">
        <f t="shared" si="0"/>
        <v>#REF!</v>
      </c>
      <c r="N22" s="116" t="s">
        <v>42</v>
      </c>
    </row>
    <row r="23" spans="1:14">
      <c r="A23" s="143" t="s">
        <v>60</v>
      </c>
      <c r="B23" s="34" t="e">
        <f>stat!#REF!</f>
        <v>#REF!</v>
      </c>
      <c r="C23" s="34">
        <v>833897</v>
      </c>
      <c r="D23" s="33" t="e">
        <f t="shared" si="3"/>
        <v>#REF!</v>
      </c>
      <c r="E23" s="55" t="e">
        <f>B23/C23*100-100</f>
        <v>#REF!</v>
      </c>
      <c r="F23" s="34">
        <v>751205</v>
      </c>
      <c r="G23" s="47">
        <v>1550811.8771166664</v>
      </c>
      <c r="H23" s="47">
        <v>1651618.0407631889</v>
      </c>
      <c r="I23" s="56">
        <v>0.55559370961576071</v>
      </c>
      <c r="J23" s="47" t="e">
        <f>#REF!*10000</f>
        <v>#REF!</v>
      </c>
      <c r="K23" s="48" t="e">
        <f>#REF!</f>
        <v>#REF!</v>
      </c>
      <c r="L23" s="49" t="e">
        <f t="shared" si="1"/>
        <v>#REF!</v>
      </c>
      <c r="M23" s="50" t="e">
        <f t="shared" si="0"/>
        <v>#REF!</v>
      </c>
      <c r="N23" s="51" t="e">
        <f t="shared" si="2"/>
        <v>#REF!</v>
      </c>
    </row>
    <row r="24" spans="1:14">
      <c r="A24" s="144" t="s">
        <v>65</v>
      </c>
      <c r="B24" s="106">
        <f>[1]pmed08!F10</f>
        <v>681937</v>
      </c>
      <c r="C24" s="106">
        <v>833897</v>
      </c>
      <c r="D24" s="100">
        <f t="shared" si="3"/>
        <v>-151960</v>
      </c>
      <c r="E24" s="118">
        <f>B24/C24*100-100</f>
        <v>-18.22287404799394</v>
      </c>
      <c r="F24" s="106">
        <f>F23</f>
        <v>751205</v>
      </c>
      <c r="G24" s="107">
        <v>1519013</v>
      </c>
      <c r="H24" s="107">
        <v>1605990</v>
      </c>
      <c r="I24" s="108">
        <v>0.53917000000000004</v>
      </c>
      <c r="J24" s="107" t="e">
        <f>#REF!*10000</f>
        <v>#REF!</v>
      </c>
      <c r="K24" s="109">
        <f>[1]pmed08!T10</f>
        <v>0.55632999999999999</v>
      </c>
      <c r="L24" s="110" t="e">
        <f t="shared" si="1"/>
        <v>#REF!</v>
      </c>
      <c r="M24" s="111" t="e">
        <f t="shared" si="0"/>
        <v>#REF!</v>
      </c>
      <c r="N24" s="112" t="e">
        <f t="shared" si="2"/>
        <v>#REF!</v>
      </c>
    </row>
    <row r="25" spans="1:14">
      <c r="A25" s="141" t="s">
        <v>66</v>
      </c>
      <c r="B25" s="106">
        <f>[1]pmed08!F11</f>
        <v>220941</v>
      </c>
      <c r="C25" s="113" t="s">
        <v>42</v>
      </c>
      <c r="D25" s="100">
        <f>B25</f>
        <v>220941</v>
      </c>
      <c r="E25" s="113" t="s">
        <v>42</v>
      </c>
      <c r="F25" s="115" t="s">
        <v>42</v>
      </c>
      <c r="G25" s="107">
        <v>1677975</v>
      </c>
      <c r="H25" s="107">
        <v>1800386</v>
      </c>
      <c r="I25" s="108">
        <v>0.60914000000000001</v>
      </c>
      <c r="J25" s="107" t="e">
        <f>#REF!*10000</f>
        <v>#REF!</v>
      </c>
      <c r="K25" s="109">
        <f>[1]pmed08!T11</f>
        <v>0.61746999999999996</v>
      </c>
      <c r="L25" s="110" t="e">
        <f t="shared" si="1"/>
        <v>#REF!</v>
      </c>
      <c r="M25" s="111" t="e">
        <f t="shared" si="0"/>
        <v>#REF!</v>
      </c>
      <c r="N25" s="54" t="s">
        <v>42</v>
      </c>
    </row>
    <row r="26" spans="1:14">
      <c r="A26" s="141" t="s">
        <v>36</v>
      </c>
      <c r="B26" s="106">
        <f>[1]pmed08!F12</f>
        <v>174432</v>
      </c>
      <c r="C26" s="113" t="s">
        <v>42</v>
      </c>
      <c r="D26" s="100">
        <f>B26</f>
        <v>174432</v>
      </c>
      <c r="E26" s="113" t="s">
        <v>42</v>
      </c>
      <c r="F26" s="115" t="s">
        <v>42</v>
      </c>
      <c r="G26" s="107">
        <v>1978420</v>
      </c>
      <c r="H26" s="107">
        <v>2112496</v>
      </c>
      <c r="I26" s="108">
        <v>0.71474000000000004</v>
      </c>
      <c r="J26" s="107" t="e">
        <f>#REF!*10000</f>
        <v>#REF!</v>
      </c>
      <c r="K26" s="109">
        <f>[1]pmed08!T12</f>
        <v>0.72270000000000001</v>
      </c>
      <c r="L26" s="110" t="e">
        <f t="shared" si="1"/>
        <v>#REF!</v>
      </c>
      <c r="M26" s="111" t="e">
        <f t="shared" si="0"/>
        <v>#REF!</v>
      </c>
      <c r="N26" s="54" t="s">
        <v>42</v>
      </c>
    </row>
    <row r="27" spans="1:14">
      <c r="A27" s="142" t="s">
        <v>37</v>
      </c>
      <c r="B27" s="106">
        <f>[1]pmed08!F13</f>
        <v>46509</v>
      </c>
      <c r="C27" s="113" t="s">
        <v>42</v>
      </c>
      <c r="D27" s="100">
        <f>B27</f>
        <v>46509</v>
      </c>
      <c r="E27" s="113" t="s">
        <v>42</v>
      </c>
      <c r="F27" s="115" t="s">
        <v>42</v>
      </c>
      <c r="G27" s="107">
        <v>629970</v>
      </c>
      <c r="H27" s="107">
        <v>658671</v>
      </c>
      <c r="I27" s="108">
        <v>0.22286</v>
      </c>
      <c r="J27" s="107" t="e">
        <f>#REF!*10000</f>
        <v>#REF!</v>
      </c>
      <c r="K27" s="109">
        <f>[1]pmed08!T13</f>
        <v>0.2228</v>
      </c>
      <c r="L27" s="110" t="e">
        <f t="shared" si="1"/>
        <v>#REF!</v>
      </c>
      <c r="M27" s="111" t="e">
        <f t="shared" si="0"/>
        <v>#REF!</v>
      </c>
      <c r="N27" s="54" t="s">
        <v>42</v>
      </c>
    </row>
    <row r="28" spans="1:14">
      <c r="A28" s="143" t="s">
        <v>47</v>
      </c>
      <c r="B28" s="34" t="e">
        <f>stat!#REF!</f>
        <v>#REF!</v>
      </c>
      <c r="C28" s="52" t="s">
        <v>42</v>
      </c>
      <c r="D28" s="33" t="e">
        <f>B28</f>
        <v>#REF!</v>
      </c>
      <c r="E28" s="52" t="s">
        <v>42</v>
      </c>
      <c r="F28" s="53" t="s">
        <v>42</v>
      </c>
      <c r="G28" s="47">
        <v>3791068.4149310021</v>
      </c>
      <c r="H28" s="34">
        <v>3911654.66677992</v>
      </c>
      <c r="I28" s="48">
        <v>1.323475693536057</v>
      </c>
      <c r="J28" s="34" t="e">
        <f>#REF!*10000</f>
        <v>#REF!</v>
      </c>
      <c r="K28" s="48" t="e">
        <f>#REF!</f>
        <v>#REF!</v>
      </c>
      <c r="L28" s="49" t="e">
        <f t="shared" si="1"/>
        <v>#REF!</v>
      </c>
      <c r="M28" s="50" t="e">
        <f t="shared" si="0"/>
        <v>#REF!</v>
      </c>
      <c r="N28" s="54" t="s">
        <v>42</v>
      </c>
    </row>
    <row r="29" spans="1:14">
      <c r="A29" s="143" t="s">
        <v>48</v>
      </c>
      <c r="B29" s="34" t="e">
        <f>stat!#REF!</f>
        <v>#REF!</v>
      </c>
      <c r="C29" s="52" t="s">
        <v>42</v>
      </c>
      <c r="D29" s="33" t="e">
        <f>B29</f>
        <v>#REF!</v>
      </c>
      <c r="E29" s="52" t="s">
        <v>42</v>
      </c>
      <c r="F29" s="53" t="s">
        <v>42</v>
      </c>
      <c r="G29" s="47">
        <v>2311781.9434414487</v>
      </c>
      <c r="H29" s="34">
        <v>2431860.7906774883</v>
      </c>
      <c r="I29" s="48">
        <v>0.93896973279881168</v>
      </c>
      <c r="J29" s="34" t="e">
        <f>#REF!*10000</f>
        <v>#REF!</v>
      </c>
      <c r="K29" s="48" t="e">
        <f>#REF!</f>
        <v>#REF!</v>
      </c>
      <c r="L29" s="49" t="e">
        <f t="shared" si="1"/>
        <v>#REF!</v>
      </c>
      <c r="M29" s="50" t="e">
        <f t="shared" si="0"/>
        <v>#REF!</v>
      </c>
      <c r="N29" s="54" t="s">
        <v>42</v>
      </c>
    </row>
    <row r="30" spans="1:14">
      <c r="A30" s="143" t="s">
        <v>26</v>
      </c>
      <c r="B30" s="34">
        <f>B31+B32+B33</f>
        <v>770171</v>
      </c>
      <c r="C30" s="34">
        <v>640654</v>
      </c>
      <c r="D30" s="33">
        <f t="shared" si="3"/>
        <v>129517</v>
      </c>
      <c r="E30" s="55">
        <f t="shared" ref="E30:E36" si="4">B30/C30*100-100</f>
        <v>20.216372644204199</v>
      </c>
      <c r="F30" s="34">
        <v>887529</v>
      </c>
      <c r="G30" s="47">
        <v>1967020.8740748039</v>
      </c>
      <c r="H30" s="34">
        <v>2045880.1660787754</v>
      </c>
      <c r="I30" s="48">
        <v>0.6916578595441113</v>
      </c>
      <c r="J30" s="34" t="e">
        <f>#REF!*10000</f>
        <v>#REF!</v>
      </c>
      <c r="K30" s="48" t="e">
        <f>#REF!</f>
        <v>#REF!</v>
      </c>
      <c r="L30" s="49" t="e">
        <f t="shared" si="1"/>
        <v>#REF!</v>
      </c>
      <c r="M30" s="50" t="e">
        <f t="shared" si="0"/>
        <v>#REF!</v>
      </c>
      <c r="N30" s="51" t="e">
        <f t="shared" si="2"/>
        <v>#REF!</v>
      </c>
    </row>
    <row r="31" spans="1:14">
      <c r="A31" s="143" t="s">
        <v>2</v>
      </c>
      <c r="B31" s="34">
        <f>stat!C16</f>
        <v>78943</v>
      </c>
      <c r="C31" s="106">
        <v>26429</v>
      </c>
      <c r="D31" s="100">
        <f t="shared" si="3"/>
        <v>52514</v>
      </c>
      <c r="E31" s="118">
        <f t="shared" si="4"/>
        <v>198.69839948541374</v>
      </c>
      <c r="F31" s="106">
        <v>1128359</v>
      </c>
      <c r="G31" s="119">
        <v>2175749.2302809698</v>
      </c>
      <c r="H31" s="106">
        <v>2246259.7883642497</v>
      </c>
      <c r="I31" s="109">
        <v>0.75427263447112869</v>
      </c>
      <c r="J31" s="106" t="e">
        <f>#REF!*10000</f>
        <v>#REF!</v>
      </c>
      <c r="K31" s="48" t="e">
        <f>#REF!</f>
        <v>#REF!</v>
      </c>
      <c r="L31" s="110" t="e">
        <f t="shared" si="1"/>
        <v>#REF!</v>
      </c>
      <c r="M31" s="111" t="e">
        <f t="shared" si="0"/>
        <v>#REF!</v>
      </c>
      <c r="N31" s="112" t="e">
        <f t="shared" si="2"/>
        <v>#REF!</v>
      </c>
    </row>
    <row r="32" spans="1:14">
      <c r="A32" s="143" t="s">
        <v>3</v>
      </c>
      <c r="B32" s="34">
        <f>stat!C18</f>
        <v>644965</v>
      </c>
      <c r="C32" s="106">
        <v>520473</v>
      </c>
      <c r="D32" s="100">
        <f t="shared" si="3"/>
        <v>124492</v>
      </c>
      <c r="E32" s="118">
        <f t="shared" si="4"/>
        <v>23.919012129351572</v>
      </c>
      <c r="F32" s="106">
        <v>927522</v>
      </c>
      <c r="G32" s="119">
        <v>1989524.2607335756</v>
      </c>
      <c r="H32" s="106">
        <v>2064628.4047824026</v>
      </c>
      <c r="I32" s="109">
        <v>0.69810072193849637</v>
      </c>
      <c r="J32" s="106" t="e">
        <f>#REF!*10000</f>
        <v>#REF!</v>
      </c>
      <c r="K32" s="48" t="e">
        <f>#REF!</f>
        <v>#REF!</v>
      </c>
      <c r="L32" s="110" t="e">
        <f t="shared" si="1"/>
        <v>#REF!</v>
      </c>
      <c r="M32" s="111" t="e">
        <f t="shared" si="0"/>
        <v>#REF!</v>
      </c>
      <c r="N32" s="112" t="e">
        <f t="shared" si="2"/>
        <v>#REF!</v>
      </c>
    </row>
    <row r="33" spans="1:14">
      <c r="A33" s="143" t="s">
        <v>4</v>
      </c>
      <c r="B33" s="34">
        <f>stat!C20</f>
        <v>46263</v>
      </c>
      <c r="C33" s="106">
        <v>93752</v>
      </c>
      <c r="D33" s="100">
        <f t="shared" si="3"/>
        <v>-47489</v>
      </c>
      <c r="E33" s="118">
        <f t="shared" si="4"/>
        <v>-50.653852717808689</v>
      </c>
      <c r="F33" s="106">
        <v>603219</v>
      </c>
      <c r="G33" s="119">
        <v>1880881.2670528421</v>
      </c>
      <c r="H33" s="106">
        <v>1973928.4805881588</v>
      </c>
      <c r="I33" s="109">
        <v>0.66783174142966695</v>
      </c>
      <c r="J33" s="106" t="e">
        <f>#REF!*10000</f>
        <v>#REF!</v>
      </c>
      <c r="K33" s="48" t="e">
        <f>#REF!</f>
        <v>#REF!</v>
      </c>
      <c r="L33" s="110" t="e">
        <f t="shared" si="1"/>
        <v>#REF!</v>
      </c>
      <c r="M33" s="111" t="e">
        <f t="shared" si="0"/>
        <v>#REF!</v>
      </c>
      <c r="N33" s="112" t="e">
        <f t="shared" si="2"/>
        <v>#REF!</v>
      </c>
    </row>
    <row r="34" spans="1:14" ht="13.5" thickBot="1">
      <c r="A34" s="145" t="s">
        <v>27</v>
      </c>
      <c r="B34" s="35">
        <f>stat!C22</f>
        <v>279949</v>
      </c>
      <c r="C34" s="35">
        <v>643366</v>
      </c>
      <c r="D34" s="57">
        <f t="shared" si="3"/>
        <v>-363417</v>
      </c>
      <c r="E34" s="55">
        <f t="shared" si="4"/>
        <v>-56.486820876452903</v>
      </c>
      <c r="F34" s="35">
        <v>517313</v>
      </c>
      <c r="G34" s="58">
        <v>1218445.9999012558</v>
      </c>
      <c r="H34" s="35">
        <v>1267932.6203088076</v>
      </c>
      <c r="I34" s="59">
        <v>0.42241763982563713</v>
      </c>
      <c r="J34" s="35" t="e">
        <f>#REF!*10000</f>
        <v>#REF!</v>
      </c>
      <c r="K34" s="59" t="e">
        <f>#REF!</f>
        <v>#REF!</v>
      </c>
      <c r="L34" s="60" t="e">
        <f t="shared" si="1"/>
        <v>#REF!</v>
      </c>
      <c r="M34" s="61" t="e">
        <f t="shared" si="0"/>
        <v>#REF!</v>
      </c>
      <c r="N34" s="62" t="e">
        <f t="shared" si="2"/>
        <v>#REF!</v>
      </c>
    </row>
    <row r="35" spans="1:14" ht="13.5" thickBot="1">
      <c r="A35" s="138" t="s">
        <v>62</v>
      </c>
      <c r="B35" s="36">
        <f>agric!B10</f>
        <v>435464</v>
      </c>
      <c r="C35" s="36">
        <v>1774368</v>
      </c>
      <c r="D35" s="36">
        <f t="shared" si="3"/>
        <v>-1338904</v>
      </c>
      <c r="E35" s="63">
        <f t="shared" si="4"/>
        <v>-75.45807859474472</v>
      </c>
      <c r="F35" s="36">
        <v>225972</v>
      </c>
      <c r="G35" s="64">
        <v>793003.88578307547</v>
      </c>
      <c r="H35" s="36">
        <v>821567.80586571957</v>
      </c>
      <c r="I35" s="65">
        <v>0.27797046360511618</v>
      </c>
      <c r="J35" s="36" t="e">
        <f>#REF!*10000</f>
        <v>#REF!</v>
      </c>
      <c r="K35" s="65" t="e">
        <f>#REF!</f>
        <v>#REF!</v>
      </c>
      <c r="L35" s="66" t="e">
        <f t="shared" si="1"/>
        <v>#REF!</v>
      </c>
      <c r="M35" s="63" t="e">
        <f t="shared" si="0"/>
        <v>#REF!</v>
      </c>
      <c r="N35" s="67" t="e">
        <f t="shared" si="2"/>
        <v>#REF!</v>
      </c>
    </row>
    <row r="36" spans="1:14" ht="13.5" thickBot="1">
      <c r="A36" s="146" t="s">
        <v>46</v>
      </c>
      <c r="B36" s="37" t="e">
        <f>agric!#REF!</f>
        <v>#REF!</v>
      </c>
      <c r="C36" s="37">
        <v>387865</v>
      </c>
      <c r="D36" s="68" t="e">
        <f t="shared" si="3"/>
        <v>#REF!</v>
      </c>
      <c r="E36" s="69" t="e">
        <f t="shared" si="4"/>
        <v>#REF!</v>
      </c>
      <c r="F36" s="37">
        <v>325155</v>
      </c>
      <c r="G36" s="70">
        <v>1157019.8508844173</v>
      </c>
      <c r="H36" s="37">
        <v>1192090.6493741665</v>
      </c>
      <c r="I36" s="71">
        <v>0.4033337902047735</v>
      </c>
      <c r="J36" s="37" t="e">
        <f>#REF!*10000</f>
        <v>#REF!</v>
      </c>
      <c r="K36" s="71" t="e">
        <f>#REF!</f>
        <v>#REF!</v>
      </c>
      <c r="L36" s="72" t="e">
        <f t="shared" si="1"/>
        <v>#REF!</v>
      </c>
      <c r="M36" s="69" t="e">
        <f t="shared" si="0"/>
        <v>#REF!</v>
      </c>
      <c r="N36" s="73" t="e">
        <f t="shared" si="2"/>
        <v>#REF!</v>
      </c>
    </row>
    <row r="37" spans="1:14" ht="13.5" thickTop="1">
      <c r="A37" s="20" t="s">
        <v>88</v>
      </c>
    </row>
    <row r="38" spans="1:14">
      <c r="A38" s="74" t="s">
        <v>89</v>
      </c>
      <c r="I38" s="5" t="s">
        <v>0</v>
      </c>
    </row>
  </sheetData>
  <sheetProtection sheet="1" objects="1" scenarios="1"/>
  <mergeCells count="16">
    <mergeCell ref="G10:G13"/>
    <mergeCell ref="L10:N11"/>
    <mergeCell ref="H12:H13"/>
    <mergeCell ref="I12:I13"/>
    <mergeCell ref="J12:J13"/>
    <mergeCell ref="K12:K13"/>
    <mergeCell ref="L12:L13"/>
    <mergeCell ref="M12:M13"/>
    <mergeCell ref="N12:N13"/>
    <mergeCell ref="H10:I11"/>
    <mergeCell ref="J10:K11"/>
    <mergeCell ref="A10:A13"/>
    <mergeCell ref="B10:B13"/>
    <mergeCell ref="C10:C13"/>
    <mergeCell ref="D10:E13"/>
    <mergeCell ref="F10:F13"/>
  </mergeCells>
  <phoneticPr fontId="0" type="noConversion"/>
  <printOptions horizontalCentered="1" verticalCentered="1"/>
  <pageMargins left="0.36" right="0.17" top="0.36" bottom="0.41" header="0.17" footer="0.27"/>
  <pageSetup scale="91" orientation="landscape" r:id="rId1"/>
  <headerFooter alignWithMargins="0"/>
  <legacyDrawing r:id="rId2"/>
  <oleObjects>
    <oleObject progId="PBrush" shapeId="819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J23"/>
  <sheetViews>
    <sheetView showGridLines="0" workbookViewId="0">
      <selection sqref="A1:XFD1048576"/>
    </sheetView>
  </sheetViews>
  <sheetFormatPr defaultRowHeight="12.75"/>
  <cols>
    <col min="1" max="1" width="40.7109375" style="224" customWidth="1"/>
    <col min="2" max="2" width="10.28515625" style="224" customWidth="1"/>
    <col min="3" max="3" width="14.28515625" style="224" customWidth="1"/>
    <col min="4" max="4" width="13.28515625" style="224" customWidth="1"/>
    <col min="5" max="5" width="15" style="224" customWidth="1"/>
    <col min="6" max="6" width="14.7109375" style="224" customWidth="1"/>
    <col min="7" max="7" width="15.5703125" style="224" customWidth="1"/>
    <col min="8" max="16384" width="9.140625" style="224"/>
  </cols>
  <sheetData>
    <row r="1" spans="1:10" s="313" customFormat="1" ht="18">
      <c r="A1" s="400" t="s">
        <v>373</v>
      </c>
      <c r="B1" s="400"/>
      <c r="C1" s="400"/>
      <c r="D1" s="400"/>
      <c r="E1" s="400"/>
      <c r="F1" s="400"/>
      <c r="G1" s="400"/>
      <c r="H1" s="415"/>
      <c r="I1" s="415"/>
      <c r="J1" s="415"/>
    </row>
    <row r="2" spans="1:10" s="313" customFormat="1" ht="18">
      <c r="A2" s="400"/>
      <c r="B2" s="400"/>
      <c r="C2" s="400"/>
      <c r="D2" s="400"/>
      <c r="E2" s="400"/>
      <c r="F2" s="400"/>
      <c r="G2" s="400"/>
      <c r="H2" s="415"/>
      <c r="I2" s="415"/>
      <c r="J2" s="415"/>
    </row>
    <row r="3" spans="1:10" s="313" customFormat="1" ht="18">
      <c r="A3" s="416" t="s">
        <v>395</v>
      </c>
      <c r="B3" s="417"/>
      <c r="C3" s="417"/>
      <c r="D3" s="417"/>
      <c r="E3" s="415"/>
      <c r="F3" s="417"/>
      <c r="G3" s="417"/>
      <c r="H3" s="415"/>
      <c r="I3" s="415"/>
      <c r="J3" s="415"/>
    </row>
    <row r="4" spans="1:10" s="314" customFormat="1" ht="18.75" thickBot="1">
      <c r="A4" s="401"/>
      <c r="B4" s="402"/>
      <c r="C4" s="402"/>
      <c r="D4" s="402"/>
      <c r="E4" s="403"/>
      <c r="F4" s="402"/>
      <c r="G4" s="402"/>
      <c r="H4" s="403"/>
      <c r="I4" s="403"/>
      <c r="J4" s="403"/>
    </row>
    <row r="5" spans="1:10" ht="67.5" thickTop="1" thickBot="1">
      <c r="A5" s="404" t="s">
        <v>11</v>
      </c>
      <c r="B5" s="405" t="s">
        <v>374</v>
      </c>
      <c r="C5" s="405" t="s">
        <v>375</v>
      </c>
      <c r="D5" s="405" t="s">
        <v>376</v>
      </c>
      <c r="E5" s="405" t="s">
        <v>377</v>
      </c>
      <c r="F5" s="405" t="s">
        <v>378</v>
      </c>
      <c r="G5" s="406" t="s">
        <v>379</v>
      </c>
      <c r="H5" s="227"/>
      <c r="I5" s="226"/>
      <c r="J5" s="226"/>
    </row>
    <row r="6" spans="1:10" ht="15.75" thickBot="1">
      <c r="A6" s="460">
        <v>0</v>
      </c>
      <c r="B6" s="461">
        <v>1</v>
      </c>
      <c r="C6" s="461">
        <v>2</v>
      </c>
      <c r="D6" s="461">
        <v>3</v>
      </c>
      <c r="E6" s="461">
        <v>4</v>
      </c>
      <c r="F6" s="461" t="s">
        <v>78</v>
      </c>
      <c r="G6" s="462" t="s">
        <v>79</v>
      </c>
      <c r="H6" s="226"/>
      <c r="I6" s="226"/>
      <c r="J6" s="226"/>
    </row>
    <row r="7" spans="1:10" ht="38.25" customHeight="1" thickBot="1">
      <c r="A7" s="407" t="s">
        <v>336</v>
      </c>
      <c r="B7" s="228">
        <v>102299</v>
      </c>
      <c r="C7" s="229">
        <v>7231672</v>
      </c>
      <c r="D7" s="229">
        <v>387306</v>
      </c>
      <c r="E7" s="229">
        <v>12253822</v>
      </c>
      <c r="F7" s="229">
        <v>19872800</v>
      </c>
      <c r="G7" s="230">
        <v>194.26191849382693</v>
      </c>
      <c r="H7" s="226"/>
      <c r="I7" s="226"/>
      <c r="J7" s="226"/>
    </row>
    <row r="8" spans="1:10" ht="16.5">
      <c r="A8" s="408" t="s">
        <v>338</v>
      </c>
      <c r="B8" s="231">
        <v>60</v>
      </c>
      <c r="C8" s="231">
        <v>8880</v>
      </c>
      <c r="D8" s="231">
        <v>1630</v>
      </c>
      <c r="E8" s="231">
        <v>21104</v>
      </c>
      <c r="F8" s="232">
        <v>31614</v>
      </c>
      <c r="G8" s="233">
        <v>527</v>
      </c>
      <c r="H8" s="226"/>
      <c r="I8" s="226"/>
      <c r="J8" s="226"/>
    </row>
    <row r="9" spans="1:10" ht="16.5">
      <c r="A9" s="409" t="s">
        <v>12</v>
      </c>
      <c r="B9" s="234">
        <v>200</v>
      </c>
      <c r="C9" s="234">
        <v>26400</v>
      </c>
      <c r="D9" s="234">
        <v>5455</v>
      </c>
      <c r="E9" s="234">
        <v>76895</v>
      </c>
      <c r="F9" s="235">
        <v>108750</v>
      </c>
      <c r="G9" s="236">
        <v>544</v>
      </c>
      <c r="H9" s="226"/>
      <c r="I9" s="226"/>
      <c r="J9" s="226"/>
    </row>
    <row r="10" spans="1:10" ht="17.25" thickBot="1">
      <c r="A10" s="410" t="s">
        <v>13</v>
      </c>
      <c r="B10" s="237">
        <v>8</v>
      </c>
      <c r="C10" s="237">
        <v>916</v>
      </c>
      <c r="D10" s="237">
        <v>160</v>
      </c>
      <c r="E10" s="237">
        <v>852</v>
      </c>
      <c r="F10" s="238">
        <v>1928</v>
      </c>
      <c r="G10" s="239">
        <v>241</v>
      </c>
      <c r="H10" s="226"/>
      <c r="I10" s="226"/>
      <c r="J10" s="226"/>
    </row>
    <row r="11" spans="1:10" ht="17.25" thickBot="1">
      <c r="A11" s="411" t="s">
        <v>14</v>
      </c>
      <c r="B11" s="240">
        <v>268</v>
      </c>
      <c r="C11" s="240">
        <v>36196</v>
      </c>
      <c r="D11" s="240">
        <v>7245</v>
      </c>
      <c r="E11" s="240">
        <v>98851</v>
      </c>
      <c r="F11" s="240">
        <v>142292</v>
      </c>
      <c r="G11" s="241">
        <v>530.94029850746267</v>
      </c>
      <c r="H11" s="226"/>
      <c r="I11" s="226"/>
      <c r="J11" s="226"/>
    </row>
    <row r="12" spans="1:10" ht="16.5">
      <c r="A12" s="412" t="s">
        <v>339</v>
      </c>
      <c r="B12" s="231">
        <v>548</v>
      </c>
      <c r="C12" s="231">
        <v>50416</v>
      </c>
      <c r="D12" s="231">
        <v>0</v>
      </c>
      <c r="E12" s="231">
        <v>13848</v>
      </c>
      <c r="F12" s="232">
        <v>64264</v>
      </c>
      <c r="G12" s="233">
        <v>117</v>
      </c>
      <c r="H12" s="226"/>
      <c r="I12" s="226"/>
      <c r="J12" s="226"/>
    </row>
    <row r="13" spans="1:10" ht="16.5">
      <c r="A13" s="409" t="s">
        <v>337</v>
      </c>
      <c r="B13" s="234">
        <v>14319</v>
      </c>
      <c r="C13" s="234">
        <v>1317348</v>
      </c>
      <c r="D13" s="234">
        <v>380061</v>
      </c>
      <c r="E13" s="234">
        <v>4124917</v>
      </c>
      <c r="F13" s="235">
        <v>5822326</v>
      </c>
      <c r="G13" s="236">
        <v>407</v>
      </c>
      <c r="H13" s="226"/>
      <c r="I13" s="226"/>
      <c r="J13" s="226"/>
    </row>
    <row r="14" spans="1:10" ht="16.5">
      <c r="A14" s="413" t="s">
        <v>380</v>
      </c>
      <c r="B14" s="234">
        <v>76</v>
      </c>
      <c r="C14" s="234">
        <v>10732</v>
      </c>
      <c r="D14" s="234">
        <v>0</v>
      </c>
      <c r="E14" s="234">
        <v>590</v>
      </c>
      <c r="F14" s="235">
        <v>11322</v>
      </c>
      <c r="G14" s="236">
        <v>149</v>
      </c>
      <c r="H14" s="226"/>
      <c r="I14" s="226"/>
      <c r="J14" s="226"/>
    </row>
    <row r="15" spans="1:10" ht="17.25" thickBot="1">
      <c r="A15" s="414" t="s">
        <v>340</v>
      </c>
      <c r="B15" s="242">
        <v>87088</v>
      </c>
      <c r="C15" s="242">
        <v>5816980</v>
      </c>
      <c r="D15" s="242">
        <v>0</v>
      </c>
      <c r="E15" s="242">
        <v>8015616</v>
      </c>
      <c r="F15" s="243">
        <v>13832596</v>
      </c>
      <c r="G15" s="244">
        <v>159</v>
      </c>
      <c r="H15" s="226"/>
      <c r="I15" s="226"/>
      <c r="J15" s="226"/>
    </row>
    <row r="16" spans="1:10" ht="13.5" thickTop="1">
      <c r="A16" s="226"/>
      <c r="B16" s="226"/>
      <c r="C16" s="226"/>
      <c r="D16" s="226"/>
      <c r="E16" s="226"/>
      <c r="F16" s="226"/>
      <c r="G16" s="226"/>
      <c r="H16" s="226"/>
      <c r="I16" s="226"/>
      <c r="J16" s="226"/>
    </row>
    <row r="17" spans="1:10">
      <c r="A17" s="226"/>
      <c r="B17" s="226"/>
      <c r="C17" s="226"/>
      <c r="D17" s="226"/>
      <c r="E17" s="226"/>
      <c r="F17" s="226"/>
      <c r="G17" s="226"/>
      <c r="H17" s="226"/>
      <c r="I17" s="226"/>
      <c r="J17" s="226"/>
    </row>
    <row r="18" spans="1:10">
      <c r="A18" s="226"/>
      <c r="B18" s="226"/>
      <c r="C18" s="226"/>
      <c r="D18" s="226"/>
      <c r="E18" s="226"/>
      <c r="F18" s="226"/>
      <c r="G18" s="226"/>
      <c r="H18" s="226"/>
      <c r="I18" s="226"/>
      <c r="J18" s="226"/>
    </row>
    <row r="19" spans="1:10">
      <c r="E19" s="224" t="s">
        <v>97</v>
      </c>
    </row>
    <row r="23" spans="1:10">
      <c r="C23" s="225"/>
    </row>
  </sheetData>
  <phoneticPr fontId="0" type="noConversion"/>
  <printOptions horizontalCentered="1" verticalCentered="1" gridLinesSet="0"/>
  <pageMargins left="0.23" right="0.25" top="0.7" bottom="0.17" header="0.5" footer="0.18"/>
  <pageSetup paperSize="9" orientation="landscape" horizontalDpi="120" verticalDpi="144" r:id="rId1"/>
  <headerFooter alignWithMargins="0">
    <oddHeader xml:space="preserve">&amp;L&amp;"MS Sans Serif,Bold"CNPP
SERVICIUL PROIECTE, STUDII ȘI ANALIZE
</oddHeader>
    <oddFooter>&amp;R&amp;"MS Sans Serif,Bold"Operator de date cu caracter personal nr. 4104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29"/>
    <pageSetUpPr fitToPage="1"/>
  </sheetPr>
  <dimension ref="A1:C14"/>
  <sheetViews>
    <sheetView workbookViewId="0">
      <selection activeCell="C11" sqref="C11"/>
    </sheetView>
  </sheetViews>
  <sheetFormatPr defaultRowHeight="12.75"/>
  <cols>
    <col min="1" max="1" width="107.140625" style="288" customWidth="1"/>
    <col min="2" max="2" width="16.5703125" style="288" bestFit="1" customWidth="1"/>
    <col min="3" max="3" width="18.42578125" style="288" bestFit="1" customWidth="1"/>
    <col min="4" max="16384" width="9.140625" style="288"/>
  </cols>
  <sheetData>
    <row r="1" spans="1:3" ht="18">
      <c r="A1" s="554" t="s">
        <v>381</v>
      </c>
      <c r="B1" s="554"/>
      <c r="C1" s="554"/>
    </row>
    <row r="2" spans="1:3" ht="18">
      <c r="A2" s="372"/>
      <c r="B2" s="372"/>
      <c r="C2" s="372"/>
    </row>
    <row r="3" spans="1:3" ht="30" customHeight="1" thickBot="1">
      <c r="A3" s="555" t="s">
        <v>392</v>
      </c>
      <c r="B3" s="556"/>
      <c r="C3" s="556"/>
    </row>
    <row r="4" spans="1:3" ht="60" customHeight="1" thickBot="1">
      <c r="A4" s="418" t="s">
        <v>188</v>
      </c>
      <c r="B4" s="418" t="s">
        <v>237</v>
      </c>
      <c r="C4" s="418" t="s">
        <v>384</v>
      </c>
    </row>
    <row r="5" spans="1:3" s="290" customFormat="1" ht="45.75" customHeight="1" thickBot="1">
      <c r="A5" s="419" t="s">
        <v>382</v>
      </c>
      <c r="B5" s="289">
        <v>102299</v>
      </c>
      <c r="C5" s="289">
        <v>194.26191849382693</v>
      </c>
    </row>
    <row r="6" spans="1:3" s="290" customFormat="1" ht="58.5" customHeight="1" thickBot="1">
      <c r="A6" s="419" t="s">
        <v>383</v>
      </c>
      <c r="B6" s="291">
        <v>41645</v>
      </c>
      <c r="C6" s="291">
        <v>1062</v>
      </c>
    </row>
    <row r="7" spans="1:3" s="290" customFormat="1" ht="91.5" customHeight="1" thickBot="1">
      <c r="A7" s="419" t="s">
        <v>342</v>
      </c>
      <c r="B7" s="291">
        <v>101547</v>
      </c>
      <c r="C7" s="291">
        <v>486</v>
      </c>
    </row>
    <row r="8" spans="1:3" s="290" customFormat="1" ht="64.5" customHeight="1" thickBot="1">
      <c r="A8" s="419" t="s">
        <v>343</v>
      </c>
      <c r="B8" s="291">
        <v>128995</v>
      </c>
      <c r="C8" s="291">
        <v>44</v>
      </c>
    </row>
    <row r="9" spans="1:3" s="290" customFormat="1" ht="41.25" customHeight="1" thickBot="1">
      <c r="A9" s="419" t="s">
        <v>341</v>
      </c>
      <c r="B9" s="291">
        <v>11300</v>
      </c>
      <c r="C9" s="291">
        <v>1545</v>
      </c>
    </row>
    <row r="10" spans="1:3" s="290" customFormat="1" ht="35.1" customHeight="1" thickBot="1">
      <c r="A10" s="420" t="s">
        <v>344</v>
      </c>
      <c r="B10" s="292">
        <v>547</v>
      </c>
      <c r="C10" s="292">
        <v>343</v>
      </c>
    </row>
    <row r="11" spans="1:3" s="290" customFormat="1" ht="35.1" customHeight="1" thickBot="1">
      <c r="A11" s="420" t="s">
        <v>345</v>
      </c>
      <c r="B11" s="292">
        <v>11263</v>
      </c>
      <c r="C11" s="292">
        <v>759</v>
      </c>
    </row>
    <row r="12" spans="1:3" s="290" customFormat="1" ht="35.1" customHeight="1" thickBot="1">
      <c r="A12" s="420" t="s">
        <v>346</v>
      </c>
      <c r="B12" s="292">
        <v>160318</v>
      </c>
      <c r="C12" s="292">
        <v>112.24009172511894</v>
      </c>
    </row>
    <row r="13" spans="1:3">
      <c r="C13" s="288" t="s">
        <v>189</v>
      </c>
    </row>
    <row r="14" spans="1:3" ht="24.75" customHeight="1">
      <c r="A14" s="288" t="s">
        <v>263</v>
      </c>
    </row>
  </sheetData>
  <mergeCells count="2">
    <mergeCell ref="A1:C1"/>
    <mergeCell ref="A3:C3"/>
  </mergeCells>
  <pageMargins left="0" right="0.23622047244094499" top="1.7322834645669301" bottom="1.25984251968504" header="1.25984251968504" footer="0"/>
  <pageSetup scale="7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2:I24"/>
  <sheetViews>
    <sheetView showGridLines="0" workbookViewId="0">
      <selection activeCell="E4" sqref="E4"/>
    </sheetView>
  </sheetViews>
  <sheetFormatPr defaultRowHeight="12.75"/>
  <cols>
    <col min="1" max="1" width="42.5703125" customWidth="1"/>
    <col min="2" max="2" width="10.42578125" customWidth="1"/>
    <col min="3" max="3" width="11.5703125" customWidth="1"/>
    <col min="4" max="4" width="18.28515625" customWidth="1"/>
    <col min="5" max="5" width="17.5703125" bestFit="1" customWidth="1"/>
  </cols>
  <sheetData>
    <row r="2" spans="1:9" ht="18.75">
      <c r="A2" s="2" t="s">
        <v>67</v>
      </c>
      <c r="B2" s="1"/>
      <c r="C2" s="1"/>
      <c r="D2" s="1"/>
    </row>
    <row r="3" spans="1:9" ht="18.75">
      <c r="A3" s="4" t="s">
        <v>82</v>
      </c>
      <c r="B3" s="2"/>
      <c r="C3" s="2"/>
      <c r="D3" s="2"/>
      <c r="E3" s="3"/>
    </row>
    <row r="4" spans="1:9" ht="13.5" thickBot="1">
      <c r="A4" t="s">
        <v>0</v>
      </c>
    </row>
    <row r="5" spans="1:9" ht="32.25" thickBot="1">
      <c r="A5" s="75" t="s">
        <v>15</v>
      </c>
      <c r="B5" s="76" t="s">
        <v>80</v>
      </c>
      <c r="C5" s="77" t="s">
        <v>16</v>
      </c>
      <c r="D5" s="77" t="s">
        <v>32</v>
      </c>
    </row>
    <row r="6" spans="1:9" ht="18.75" thickBot="1">
      <c r="A6" s="78">
        <v>0</v>
      </c>
      <c r="B6" s="79">
        <v>1</v>
      </c>
      <c r="C6" s="80">
        <v>2</v>
      </c>
      <c r="D6" s="80">
        <v>3</v>
      </c>
    </row>
    <row r="7" spans="1:9" ht="15.75">
      <c r="A7" s="81" t="s">
        <v>17</v>
      </c>
      <c r="B7" s="82">
        <v>5</v>
      </c>
      <c r="C7" s="83">
        <v>142</v>
      </c>
      <c r="D7" s="96">
        <v>5207.7</v>
      </c>
    </row>
    <row r="8" spans="1:9" ht="15.75">
      <c r="A8" s="84" t="s">
        <v>18</v>
      </c>
      <c r="B8" s="85"/>
      <c r="C8" s="86"/>
      <c r="D8" s="97"/>
    </row>
    <row r="9" spans="1:9" ht="15.75">
      <c r="A9" s="87" t="s">
        <v>19</v>
      </c>
      <c r="B9" s="88">
        <v>3</v>
      </c>
      <c r="C9" s="86"/>
      <c r="D9" s="97"/>
    </row>
    <row r="10" spans="1:9" ht="15.75">
      <c r="A10" s="87" t="s">
        <v>20</v>
      </c>
      <c r="B10" s="89">
        <v>1</v>
      </c>
      <c r="C10" s="86"/>
      <c r="D10" s="97"/>
    </row>
    <row r="11" spans="1:9" ht="15.75">
      <c r="A11" s="90" t="s">
        <v>21</v>
      </c>
      <c r="B11" s="89">
        <v>1</v>
      </c>
      <c r="C11" s="83"/>
      <c r="D11" s="96"/>
    </row>
    <row r="12" spans="1:9" ht="15.75">
      <c r="A12" s="81" t="s">
        <v>22</v>
      </c>
      <c r="B12" s="91">
        <v>0</v>
      </c>
      <c r="C12" s="83">
        <v>0</v>
      </c>
      <c r="D12" s="98">
        <v>0</v>
      </c>
    </row>
    <row r="13" spans="1:9" ht="15.75">
      <c r="A13" s="92" t="s">
        <v>23</v>
      </c>
      <c r="B13" s="82">
        <v>3</v>
      </c>
      <c r="C13" s="83">
        <v>93</v>
      </c>
      <c r="D13" s="96">
        <v>2071</v>
      </c>
    </row>
    <row r="14" spans="1:9" ht="16.5" thickBot="1">
      <c r="A14" s="93" t="s">
        <v>24</v>
      </c>
      <c r="B14" s="94"/>
      <c r="C14" s="95"/>
      <c r="D14" s="99">
        <v>469.6</v>
      </c>
    </row>
    <row r="15" spans="1:9" ht="13.5" customHeight="1">
      <c r="A15" s="26"/>
      <c r="B15" s="27"/>
      <c r="C15" s="27"/>
      <c r="D15" s="27"/>
      <c r="E15" s="27"/>
      <c r="F15" s="27"/>
      <c r="G15" s="27"/>
      <c r="H15" s="27"/>
      <c r="I15" s="27"/>
    </row>
    <row r="16" spans="1:9" ht="12.75" customHeight="1">
      <c r="A16" s="557" t="s">
        <v>81</v>
      </c>
      <c r="B16" s="558"/>
      <c r="C16" s="558"/>
      <c r="D16" s="558"/>
      <c r="E16" s="558"/>
      <c r="F16" s="558"/>
      <c r="G16" s="558"/>
      <c r="H16" s="558"/>
      <c r="I16" s="558"/>
    </row>
    <row r="17" spans="1:9" ht="18" customHeight="1">
      <c r="A17" s="558"/>
      <c r="B17" s="558"/>
      <c r="C17" s="558"/>
      <c r="D17" s="558"/>
      <c r="E17" s="558"/>
      <c r="F17" s="558"/>
      <c r="G17" s="558"/>
      <c r="H17" s="558"/>
      <c r="I17" s="558"/>
    </row>
    <row r="18" spans="1:9" ht="15.75">
      <c r="A18" s="18"/>
      <c r="B18" s="28"/>
      <c r="C18" s="28"/>
      <c r="D18" s="28"/>
      <c r="E18" s="28"/>
      <c r="F18" s="28"/>
      <c r="G18" s="28"/>
      <c r="H18" s="28"/>
      <c r="I18" s="28"/>
    </row>
    <row r="24" spans="1:9">
      <c r="B24" t="s">
        <v>44</v>
      </c>
    </row>
  </sheetData>
  <mergeCells count="1">
    <mergeCell ref="A16:I17"/>
  </mergeCells>
  <phoneticPr fontId="0" type="noConversion"/>
  <printOptions horizontalCentered="1" verticalCentered="1" gridLinesSet="0"/>
  <pageMargins left="1.87" right="0.69" top="1" bottom="0.56999999999999995" header="0.25" footer="0.25"/>
  <pageSetup paperSize="9" scale="105" orientation="landscape" horizontalDpi="120" verticalDpi="144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14"/>
  </sheetPr>
  <dimension ref="A1:I11"/>
  <sheetViews>
    <sheetView tabSelected="1" workbookViewId="0">
      <selection activeCell="H8" sqref="H8"/>
    </sheetView>
  </sheetViews>
  <sheetFormatPr defaultRowHeight="15"/>
  <cols>
    <col min="1" max="1" width="65" style="312" customWidth="1"/>
    <col min="2" max="3" width="15.28515625" style="300" customWidth="1"/>
    <col min="4" max="4" width="13.140625" style="300" customWidth="1"/>
    <col min="5" max="5" width="14" style="300" customWidth="1"/>
    <col min="6" max="7" width="9.140625" style="300"/>
    <col min="8" max="8" width="10.7109375" style="300" bestFit="1" customWidth="1"/>
    <col min="9" max="256" width="9.140625" style="300"/>
    <col min="257" max="257" width="65" style="300" customWidth="1"/>
    <col min="258" max="259" width="15.28515625" style="300" customWidth="1"/>
    <col min="260" max="260" width="14.42578125" style="300" customWidth="1"/>
    <col min="261" max="261" width="15" style="300" customWidth="1"/>
    <col min="262" max="263" width="9.140625" style="300"/>
    <col min="264" max="264" width="10.7109375" style="300" bestFit="1" customWidth="1"/>
    <col min="265" max="512" width="9.140625" style="300"/>
    <col min="513" max="513" width="65" style="300" customWidth="1"/>
    <col min="514" max="515" width="15.28515625" style="300" customWidth="1"/>
    <col min="516" max="516" width="14.42578125" style="300" customWidth="1"/>
    <col min="517" max="517" width="15" style="300" customWidth="1"/>
    <col min="518" max="519" width="9.140625" style="300"/>
    <col min="520" max="520" width="10.7109375" style="300" bestFit="1" customWidth="1"/>
    <col min="521" max="768" width="9.140625" style="300"/>
    <col min="769" max="769" width="65" style="300" customWidth="1"/>
    <col min="770" max="771" width="15.28515625" style="300" customWidth="1"/>
    <col min="772" max="772" width="14.42578125" style="300" customWidth="1"/>
    <col min="773" max="773" width="15" style="300" customWidth="1"/>
    <col min="774" max="775" width="9.140625" style="300"/>
    <col min="776" max="776" width="10.7109375" style="300" bestFit="1" customWidth="1"/>
    <col min="777" max="1024" width="9.140625" style="300"/>
    <col min="1025" max="1025" width="65" style="300" customWidth="1"/>
    <col min="1026" max="1027" width="15.28515625" style="300" customWidth="1"/>
    <col min="1028" max="1028" width="14.42578125" style="300" customWidth="1"/>
    <col min="1029" max="1029" width="15" style="300" customWidth="1"/>
    <col min="1030" max="1031" width="9.140625" style="300"/>
    <col min="1032" max="1032" width="10.7109375" style="300" bestFit="1" customWidth="1"/>
    <col min="1033" max="1280" width="9.140625" style="300"/>
    <col min="1281" max="1281" width="65" style="300" customWidth="1"/>
    <col min="1282" max="1283" width="15.28515625" style="300" customWidth="1"/>
    <col min="1284" max="1284" width="14.42578125" style="300" customWidth="1"/>
    <col min="1285" max="1285" width="15" style="300" customWidth="1"/>
    <col min="1286" max="1287" width="9.140625" style="300"/>
    <col min="1288" max="1288" width="10.7109375" style="300" bestFit="1" customWidth="1"/>
    <col min="1289" max="1536" width="9.140625" style="300"/>
    <col min="1537" max="1537" width="65" style="300" customWidth="1"/>
    <col min="1538" max="1539" width="15.28515625" style="300" customWidth="1"/>
    <col min="1540" max="1540" width="14.42578125" style="300" customWidth="1"/>
    <col min="1541" max="1541" width="15" style="300" customWidth="1"/>
    <col min="1542" max="1543" width="9.140625" style="300"/>
    <col min="1544" max="1544" width="10.7109375" style="300" bestFit="1" customWidth="1"/>
    <col min="1545" max="1792" width="9.140625" style="300"/>
    <col min="1793" max="1793" width="65" style="300" customWidth="1"/>
    <col min="1794" max="1795" width="15.28515625" style="300" customWidth="1"/>
    <col min="1796" max="1796" width="14.42578125" style="300" customWidth="1"/>
    <col min="1797" max="1797" width="15" style="300" customWidth="1"/>
    <col min="1798" max="1799" width="9.140625" style="300"/>
    <col min="1800" max="1800" width="10.7109375" style="300" bestFit="1" customWidth="1"/>
    <col min="1801" max="2048" width="9.140625" style="300"/>
    <col min="2049" max="2049" width="65" style="300" customWidth="1"/>
    <col min="2050" max="2051" width="15.28515625" style="300" customWidth="1"/>
    <col min="2052" max="2052" width="14.42578125" style="300" customWidth="1"/>
    <col min="2053" max="2053" width="15" style="300" customWidth="1"/>
    <col min="2054" max="2055" width="9.140625" style="300"/>
    <col min="2056" max="2056" width="10.7109375" style="300" bestFit="1" customWidth="1"/>
    <col min="2057" max="2304" width="9.140625" style="300"/>
    <col min="2305" max="2305" width="65" style="300" customWidth="1"/>
    <col min="2306" max="2307" width="15.28515625" style="300" customWidth="1"/>
    <col min="2308" max="2308" width="14.42578125" style="300" customWidth="1"/>
    <col min="2309" max="2309" width="15" style="300" customWidth="1"/>
    <col min="2310" max="2311" width="9.140625" style="300"/>
    <col min="2312" max="2312" width="10.7109375" style="300" bestFit="1" customWidth="1"/>
    <col min="2313" max="2560" width="9.140625" style="300"/>
    <col min="2561" max="2561" width="65" style="300" customWidth="1"/>
    <col min="2562" max="2563" width="15.28515625" style="300" customWidth="1"/>
    <col min="2564" max="2564" width="14.42578125" style="300" customWidth="1"/>
    <col min="2565" max="2565" width="15" style="300" customWidth="1"/>
    <col min="2566" max="2567" width="9.140625" style="300"/>
    <col min="2568" max="2568" width="10.7109375" style="300" bestFit="1" customWidth="1"/>
    <col min="2569" max="2816" width="9.140625" style="300"/>
    <col min="2817" max="2817" width="65" style="300" customWidth="1"/>
    <col min="2818" max="2819" width="15.28515625" style="300" customWidth="1"/>
    <col min="2820" max="2820" width="14.42578125" style="300" customWidth="1"/>
    <col min="2821" max="2821" width="15" style="300" customWidth="1"/>
    <col min="2822" max="2823" width="9.140625" style="300"/>
    <col min="2824" max="2824" width="10.7109375" style="300" bestFit="1" customWidth="1"/>
    <col min="2825" max="3072" width="9.140625" style="300"/>
    <col min="3073" max="3073" width="65" style="300" customWidth="1"/>
    <col min="3074" max="3075" width="15.28515625" style="300" customWidth="1"/>
    <col min="3076" max="3076" width="14.42578125" style="300" customWidth="1"/>
    <col min="3077" max="3077" width="15" style="300" customWidth="1"/>
    <col min="3078" max="3079" width="9.140625" style="300"/>
    <col min="3080" max="3080" width="10.7109375" style="300" bestFit="1" customWidth="1"/>
    <col min="3081" max="3328" width="9.140625" style="300"/>
    <col min="3329" max="3329" width="65" style="300" customWidth="1"/>
    <col min="3330" max="3331" width="15.28515625" style="300" customWidth="1"/>
    <col min="3332" max="3332" width="14.42578125" style="300" customWidth="1"/>
    <col min="3333" max="3333" width="15" style="300" customWidth="1"/>
    <col min="3334" max="3335" width="9.140625" style="300"/>
    <col min="3336" max="3336" width="10.7109375" style="300" bestFit="1" customWidth="1"/>
    <col min="3337" max="3584" width="9.140625" style="300"/>
    <col min="3585" max="3585" width="65" style="300" customWidth="1"/>
    <col min="3586" max="3587" width="15.28515625" style="300" customWidth="1"/>
    <col min="3588" max="3588" width="14.42578125" style="300" customWidth="1"/>
    <col min="3589" max="3589" width="15" style="300" customWidth="1"/>
    <col min="3590" max="3591" width="9.140625" style="300"/>
    <col min="3592" max="3592" width="10.7109375" style="300" bestFit="1" customWidth="1"/>
    <col min="3593" max="3840" width="9.140625" style="300"/>
    <col min="3841" max="3841" width="65" style="300" customWidth="1"/>
    <col min="3842" max="3843" width="15.28515625" style="300" customWidth="1"/>
    <col min="3844" max="3844" width="14.42578125" style="300" customWidth="1"/>
    <col min="3845" max="3845" width="15" style="300" customWidth="1"/>
    <col min="3846" max="3847" width="9.140625" style="300"/>
    <col min="3848" max="3848" width="10.7109375" style="300" bestFit="1" customWidth="1"/>
    <col min="3849" max="4096" width="9.140625" style="300"/>
    <col min="4097" max="4097" width="65" style="300" customWidth="1"/>
    <col min="4098" max="4099" width="15.28515625" style="300" customWidth="1"/>
    <col min="4100" max="4100" width="14.42578125" style="300" customWidth="1"/>
    <col min="4101" max="4101" width="15" style="300" customWidth="1"/>
    <col min="4102" max="4103" width="9.140625" style="300"/>
    <col min="4104" max="4104" width="10.7109375" style="300" bestFit="1" customWidth="1"/>
    <col min="4105" max="4352" width="9.140625" style="300"/>
    <col min="4353" max="4353" width="65" style="300" customWidth="1"/>
    <col min="4354" max="4355" width="15.28515625" style="300" customWidth="1"/>
    <col min="4356" max="4356" width="14.42578125" style="300" customWidth="1"/>
    <col min="4357" max="4357" width="15" style="300" customWidth="1"/>
    <col min="4358" max="4359" width="9.140625" style="300"/>
    <col min="4360" max="4360" width="10.7109375" style="300" bestFit="1" customWidth="1"/>
    <col min="4361" max="4608" width="9.140625" style="300"/>
    <col min="4609" max="4609" width="65" style="300" customWidth="1"/>
    <col min="4610" max="4611" width="15.28515625" style="300" customWidth="1"/>
    <col min="4612" max="4612" width="14.42578125" style="300" customWidth="1"/>
    <col min="4613" max="4613" width="15" style="300" customWidth="1"/>
    <col min="4614" max="4615" width="9.140625" style="300"/>
    <col min="4616" max="4616" width="10.7109375" style="300" bestFit="1" customWidth="1"/>
    <col min="4617" max="4864" width="9.140625" style="300"/>
    <col min="4865" max="4865" width="65" style="300" customWidth="1"/>
    <col min="4866" max="4867" width="15.28515625" style="300" customWidth="1"/>
    <col min="4868" max="4868" width="14.42578125" style="300" customWidth="1"/>
    <col min="4869" max="4869" width="15" style="300" customWidth="1"/>
    <col min="4870" max="4871" width="9.140625" style="300"/>
    <col min="4872" max="4872" width="10.7109375" style="300" bestFit="1" customWidth="1"/>
    <col min="4873" max="5120" width="9.140625" style="300"/>
    <col min="5121" max="5121" width="65" style="300" customWidth="1"/>
    <col min="5122" max="5123" width="15.28515625" style="300" customWidth="1"/>
    <col min="5124" max="5124" width="14.42578125" style="300" customWidth="1"/>
    <col min="5125" max="5125" width="15" style="300" customWidth="1"/>
    <col min="5126" max="5127" width="9.140625" style="300"/>
    <col min="5128" max="5128" width="10.7109375" style="300" bestFit="1" customWidth="1"/>
    <col min="5129" max="5376" width="9.140625" style="300"/>
    <col min="5377" max="5377" width="65" style="300" customWidth="1"/>
    <col min="5378" max="5379" width="15.28515625" style="300" customWidth="1"/>
    <col min="5380" max="5380" width="14.42578125" style="300" customWidth="1"/>
    <col min="5381" max="5381" width="15" style="300" customWidth="1"/>
    <col min="5382" max="5383" width="9.140625" style="300"/>
    <col min="5384" max="5384" width="10.7109375" style="300" bestFit="1" customWidth="1"/>
    <col min="5385" max="5632" width="9.140625" style="300"/>
    <col min="5633" max="5633" width="65" style="300" customWidth="1"/>
    <col min="5634" max="5635" width="15.28515625" style="300" customWidth="1"/>
    <col min="5636" max="5636" width="14.42578125" style="300" customWidth="1"/>
    <col min="5637" max="5637" width="15" style="300" customWidth="1"/>
    <col min="5638" max="5639" width="9.140625" style="300"/>
    <col min="5640" max="5640" width="10.7109375" style="300" bestFit="1" customWidth="1"/>
    <col min="5641" max="5888" width="9.140625" style="300"/>
    <col min="5889" max="5889" width="65" style="300" customWidth="1"/>
    <col min="5890" max="5891" width="15.28515625" style="300" customWidth="1"/>
    <col min="5892" max="5892" width="14.42578125" style="300" customWidth="1"/>
    <col min="5893" max="5893" width="15" style="300" customWidth="1"/>
    <col min="5894" max="5895" width="9.140625" style="300"/>
    <col min="5896" max="5896" width="10.7109375" style="300" bestFit="1" customWidth="1"/>
    <col min="5897" max="6144" width="9.140625" style="300"/>
    <col min="6145" max="6145" width="65" style="300" customWidth="1"/>
    <col min="6146" max="6147" width="15.28515625" style="300" customWidth="1"/>
    <col min="6148" max="6148" width="14.42578125" style="300" customWidth="1"/>
    <col min="6149" max="6149" width="15" style="300" customWidth="1"/>
    <col min="6150" max="6151" width="9.140625" style="300"/>
    <col min="6152" max="6152" width="10.7109375" style="300" bestFit="1" customWidth="1"/>
    <col min="6153" max="6400" width="9.140625" style="300"/>
    <col min="6401" max="6401" width="65" style="300" customWidth="1"/>
    <col min="6402" max="6403" width="15.28515625" style="300" customWidth="1"/>
    <col min="6404" max="6404" width="14.42578125" style="300" customWidth="1"/>
    <col min="6405" max="6405" width="15" style="300" customWidth="1"/>
    <col min="6406" max="6407" width="9.140625" style="300"/>
    <col min="6408" max="6408" width="10.7109375" style="300" bestFit="1" customWidth="1"/>
    <col min="6409" max="6656" width="9.140625" style="300"/>
    <col min="6657" max="6657" width="65" style="300" customWidth="1"/>
    <col min="6658" max="6659" width="15.28515625" style="300" customWidth="1"/>
    <col min="6660" max="6660" width="14.42578125" style="300" customWidth="1"/>
    <col min="6661" max="6661" width="15" style="300" customWidth="1"/>
    <col min="6662" max="6663" width="9.140625" style="300"/>
    <col min="6664" max="6664" width="10.7109375" style="300" bestFit="1" customWidth="1"/>
    <col min="6665" max="6912" width="9.140625" style="300"/>
    <col min="6913" max="6913" width="65" style="300" customWidth="1"/>
    <col min="6914" max="6915" width="15.28515625" style="300" customWidth="1"/>
    <col min="6916" max="6916" width="14.42578125" style="300" customWidth="1"/>
    <col min="6917" max="6917" width="15" style="300" customWidth="1"/>
    <col min="6918" max="6919" width="9.140625" style="300"/>
    <col min="6920" max="6920" width="10.7109375" style="300" bestFit="1" customWidth="1"/>
    <col min="6921" max="7168" width="9.140625" style="300"/>
    <col min="7169" max="7169" width="65" style="300" customWidth="1"/>
    <col min="7170" max="7171" width="15.28515625" style="300" customWidth="1"/>
    <col min="7172" max="7172" width="14.42578125" style="300" customWidth="1"/>
    <col min="7173" max="7173" width="15" style="300" customWidth="1"/>
    <col min="7174" max="7175" width="9.140625" style="300"/>
    <col min="7176" max="7176" width="10.7109375" style="300" bestFit="1" customWidth="1"/>
    <col min="7177" max="7424" width="9.140625" style="300"/>
    <col min="7425" max="7425" width="65" style="300" customWidth="1"/>
    <col min="7426" max="7427" width="15.28515625" style="300" customWidth="1"/>
    <col min="7428" max="7428" width="14.42578125" style="300" customWidth="1"/>
    <col min="7429" max="7429" width="15" style="300" customWidth="1"/>
    <col min="7430" max="7431" width="9.140625" style="300"/>
    <col min="7432" max="7432" width="10.7109375" style="300" bestFit="1" customWidth="1"/>
    <col min="7433" max="7680" width="9.140625" style="300"/>
    <col min="7681" max="7681" width="65" style="300" customWidth="1"/>
    <col min="7682" max="7683" width="15.28515625" style="300" customWidth="1"/>
    <col min="7684" max="7684" width="14.42578125" style="300" customWidth="1"/>
    <col min="7685" max="7685" width="15" style="300" customWidth="1"/>
    <col min="7686" max="7687" width="9.140625" style="300"/>
    <col min="7688" max="7688" width="10.7109375" style="300" bestFit="1" customWidth="1"/>
    <col min="7689" max="7936" width="9.140625" style="300"/>
    <col min="7937" max="7937" width="65" style="300" customWidth="1"/>
    <col min="7938" max="7939" width="15.28515625" style="300" customWidth="1"/>
    <col min="7940" max="7940" width="14.42578125" style="300" customWidth="1"/>
    <col min="7941" max="7941" width="15" style="300" customWidth="1"/>
    <col min="7942" max="7943" width="9.140625" style="300"/>
    <col min="7944" max="7944" width="10.7109375" style="300" bestFit="1" customWidth="1"/>
    <col min="7945" max="8192" width="9.140625" style="300"/>
    <col min="8193" max="8193" width="65" style="300" customWidth="1"/>
    <col min="8194" max="8195" width="15.28515625" style="300" customWidth="1"/>
    <col min="8196" max="8196" width="14.42578125" style="300" customWidth="1"/>
    <col min="8197" max="8197" width="15" style="300" customWidth="1"/>
    <col min="8198" max="8199" width="9.140625" style="300"/>
    <col min="8200" max="8200" width="10.7109375" style="300" bestFit="1" customWidth="1"/>
    <col min="8201" max="8448" width="9.140625" style="300"/>
    <col min="8449" max="8449" width="65" style="300" customWidth="1"/>
    <col min="8450" max="8451" width="15.28515625" style="300" customWidth="1"/>
    <col min="8452" max="8452" width="14.42578125" style="300" customWidth="1"/>
    <col min="8453" max="8453" width="15" style="300" customWidth="1"/>
    <col min="8454" max="8455" width="9.140625" style="300"/>
    <col min="8456" max="8456" width="10.7109375" style="300" bestFit="1" customWidth="1"/>
    <col min="8457" max="8704" width="9.140625" style="300"/>
    <col min="8705" max="8705" width="65" style="300" customWidth="1"/>
    <col min="8706" max="8707" width="15.28515625" style="300" customWidth="1"/>
    <col min="8708" max="8708" width="14.42578125" style="300" customWidth="1"/>
    <col min="8709" max="8709" width="15" style="300" customWidth="1"/>
    <col min="8710" max="8711" width="9.140625" style="300"/>
    <col min="8712" max="8712" width="10.7109375" style="300" bestFit="1" customWidth="1"/>
    <col min="8713" max="8960" width="9.140625" style="300"/>
    <col min="8961" max="8961" width="65" style="300" customWidth="1"/>
    <col min="8962" max="8963" width="15.28515625" style="300" customWidth="1"/>
    <col min="8964" max="8964" width="14.42578125" style="300" customWidth="1"/>
    <col min="8965" max="8965" width="15" style="300" customWidth="1"/>
    <col min="8966" max="8967" width="9.140625" style="300"/>
    <col min="8968" max="8968" width="10.7109375" style="300" bestFit="1" customWidth="1"/>
    <col min="8969" max="9216" width="9.140625" style="300"/>
    <col min="9217" max="9217" width="65" style="300" customWidth="1"/>
    <col min="9218" max="9219" width="15.28515625" style="300" customWidth="1"/>
    <col min="9220" max="9220" width="14.42578125" style="300" customWidth="1"/>
    <col min="9221" max="9221" width="15" style="300" customWidth="1"/>
    <col min="9222" max="9223" width="9.140625" style="300"/>
    <col min="9224" max="9224" width="10.7109375" style="300" bestFit="1" customWidth="1"/>
    <col min="9225" max="9472" width="9.140625" style="300"/>
    <col min="9473" max="9473" width="65" style="300" customWidth="1"/>
    <col min="9474" max="9475" width="15.28515625" style="300" customWidth="1"/>
    <col min="9476" max="9476" width="14.42578125" style="300" customWidth="1"/>
    <col min="9477" max="9477" width="15" style="300" customWidth="1"/>
    <col min="9478" max="9479" width="9.140625" style="300"/>
    <col min="9480" max="9480" width="10.7109375" style="300" bestFit="1" customWidth="1"/>
    <col min="9481" max="9728" width="9.140625" style="300"/>
    <col min="9729" max="9729" width="65" style="300" customWidth="1"/>
    <col min="9730" max="9731" width="15.28515625" style="300" customWidth="1"/>
    <col min="9732" max="9732" width="14.42578125" style="300" customWidth="1"/>
    <col min="9733" max="9733" width="15" style="300" customWidth="1"/>
    <col min="9734" max="9735" width="9.140625" style="300"/>
    <col min="9736" max="9736" width="10.7109375" style="300" bestFit="1" customWidth="1"/>
    <col min="9737" max="9984" width="9.140625" style="300"/>
    <col min="9985" max="9985" width="65" style="300" customWidth="1"/>
    <col min="9986" max="9987" width="15.28515625" style="300" customWidth="1"/>
    <col min="9988" max="9988" width="14.42578125" style="300" customWidth="1"/>
    <col min="9989" max="9989" width="15" style="300" customWidth="1"/>
    <col min="9990" max="9991" width="9.140625" style="300"/>
    <col min="9992" max="9992" width="10.7109375" style="300" bestFit="1" customWidth="1"/>
    <col min="9993" max="10240" width="9.140625" style="300"/>
    <col min="10241" max="10241" width="65" style="300" customWidth="1"/>
    <col min="10242" max="10243" width="15.28515625" style="300" customWidth="1"/>
    <col min="10244" max="10244" width="14.42578125" style="300" customWidth="1"/>
    <col min="10245" max="10245" width="15" style="300" customWidth="1"/>
    <col min="10246" max="10247" width="9.140625" style="300"/>
    <col min="10248" max="10248" width="10.7109375" style="300" bestFit="1" customWidth="1"/>
    <col min="10249" max="10496" width="9.140625" style="300"/>
    <col min="10497" max="10497" width="65" style="300" customWidth="1"/>
    <col min="10498" max="10499" width="15.28515625" style="300" customWidth="1"/>
    <col min="10500" max="10500" width="14.42578125" style="300" customWidth="1"/>
    <col min="10501" max="10501" width="15" style="300" customWidth="1"/>
    <col min="10502" max="10503" width="9.140625" style="300"/>
    <col min="10504" max="10504" width="10.7109375" style="300" bestFit="1" customWidth="1"/>
    <col min="10505" max="10752" width="9.140625" style="300"/>
    <col min="10753" max="10753" width="65" style="300" customWidth="1"/>
    <col min="10754" max="10755" width="15.28515625" style="300" customWidth="1"/>
    <col min="10756" max="10756" width="14.42578125" style="300" customWidth="1"/>
    <col min="10757" max="10757" width="15" style="300" customWidth="1"/>
    <col min="10758" max="10759" width="9.140625" style="300"/>
    <col min="10760" max="10760" width="10.7109375" style="300" bestFit="1" customWidth="1"/>
    <col min="10761" max="11008" width="9.140625" style="300"/>
    <col min="11009" max="11009" width="65" style="300" customWidth="1"/>
    <col min="11010" max="11011" width="15.28515625" style="300" customWidth="1"/>
    <col min="11012" max="11012" width="14.42578125" style="300" customWidth="1"/>
    <col min="11013" max="11013" width="15" style="300" customWidth="1"/>
    <col min="11014" max="11015" width="9.140625" style="300"/>
    <col min="11016" max="11016" width="10.7109375" style="300" bestFit="1" customWidth="1"/>
    <col min="11017" max="11264" width="9.140625" style="300"/>
    <col min="11265" max="11265" width="65" style="300" customWidth="1"/>
    <col min="11266" max="11267" width="15.28515625" style="300" customWidth="1"/>
    <col min="11268" max="11268" width="14.42578125" style="300" customWidth="1"/>
    <col min="11269" max="11269" width="15" style="300" customWidth="1"/>
    <col min="11270" max="11271" width="9.140625" style="300"/>
    <col min="11272" max="11272" width="10.7109375" style="300" bestFit="1" customWidth="1"/>
    <col min="11273" max="11520" width="9.140625" style="300"/>
    <col min="11521" max="11521" width="65" style="300" customWidth="1"/>
    <col min="11522" max="11523" width="15.28515625" style="300" customWidth="1"/>
    <col min="11524" max="11524" width="14.42578125" style="300" customWidth="1"/>
    <col min="11525" max="11525" width="15" style="300" customWidth="1"/>
    <col min="11526" max="11527" width="9.140625" style="300"/>
    <col min="11528" max="11528" width="10.7109375" style="300" bestFit="1" customWidth="1"/>
    <col min="11529" max="11776" width="9.140625" style="300"/>
    <col min="11777" max="11777" width="65" style="300" customWidth="1"/>
    <col min="11778" max="11779" width="15.28515625" style="300" customWidth="1"/>
    <col min="11780" max="11780" width="14.42578125" style="300" customWidth="1"/>
    <col min="11781" max="11781" width="15" style="300" customWidth="1"/>
    <col min="11782" max="11783" width="9.140625" style="300"/>
    <col min="11784" max="11784" width="10.7109375" style="300" bestFit="1" customWidth="1"/>
    <col min="11785" max="12032" width="9.140625" style="300"/>
    <col min="12033" max="12033" width="65" style="300" customWidth="1"/>
    <col min="12034" max="12035" width="15.28515625" style="300" customWidth="1"/>
    <col min="12036" max="12036" width="14.42578125" style="300" customWidth="1"/>
    <col min="12037" max="12037" width="15" style="300" customWidth="1"/>
    <col min="12038" max="12039" width="9.140625" style="300"/>
    <col min="12040" max="12040" width="10.7109375" style="300" bestFit="1" customWidth="1"/>
    <col min="12041" max="12288" width="9.140625" style="300"/>
    <col min="12289" max="12289" width="65" style="300" customWidth="1"/>
    <col min="12290" max="12291" width="15.28515625" style="300" customWidth="1"/>
    <col min="12292" max="12292" width="14.42578125" style="300" customWidth="1"/>
    <col min="12293" max="12293" width="15" style="300" customWidth="1"/>
    <col min="12294" max="12295" width="9.140625" style="300"/>
    <col min="12296" max="12296" width="10.7109375" style="300" bestFit="1" customWidth="1"/>
    <col min="12297" max="12544" width="9.140625" style="300"/>
    <col min="12545" max="12545" width="65" style="300" customWidth="1"/>
    <col min="12546" max="12547" width="15.28515625" style="300" customWidth="1"/>
    <col min="12548" max="12548" width="14.42578125" style="300" customWidth="1"/>
    <col min="12549" max="12549" width="15" style="300" customWidth="1"/>
    <col min="12550" max="12551" width="9.140625" style="300"/>
    <col min="12552" max="12552" width="10.7109375" style="300" bestFit="1" customWidth="1"/>
    <col min="12553" max="12800" width="9.140625" style="300"/>
    <col min="12801" max="12801" width="65" style="300" customWidth="1"/>
    <col min="12802" max="12803" width="15.28515625" style="300" customWidth="1"/>
    <col min="12804" max="12804" width="14.42578125" style="300" customWidth="1"/>
    <col min="12805" max="12805" width="15" style="300" customWidth="1"/>
    <col min="12806" max="12807" width="9.140625" style="300"/>
    <col min="12808" max="12808" width="10.7109375" style="300" bestFit="1" customWidth="1"/>
    <col min="12809" max="13056" width="9.140625" style="300"/>
    <col min="13057" max="13057" width="65" style="300" customWidth="1"/>
    <col min="13058" max="13059" width="15.28515625" style="300" customWidth="1"/>
    <col min="13060" max="13060" width="14.42578125" style="300" customWidth="1"/>
    <col min="13061" max="13061" width="15" style="300" customWidth="1"/>
    <col min="13062" max="13063" width="9.140625" style="300"/>
    <col min="13064" max="13064" width="10.7109375" style="300" bestFit="1" customWidth="1"/>
    <col min="13065" max="13312" width="9.140625" style="300"/>
    <col min="13313" max="13313" width="65" style="300" customWidth="1"/>
    <col min="13314" max="13315" width="15.28515625" style="300" customWidth="1"/>
    <col min="13316" max="13316" width="14.42578125" style="300" customWidth="1"/>
    <col min="13317" max="13317" width="15" style="300" customWidth="1"/>
    <col min="13318" max="13319" width="9.140625" style="300"/>
    <col min="13320" max="13320" width="10.7109375" style="300" bestFit="1" customWidth="1"/>
    <col min="13321" max="13568" width="9.140625" style="300"/>
    <col min="13569" max="13569" width="65" style="300" customWidth="1"/>
    <col min="13570" max="13571" width="15.28515625" style="300" customWidth="1"/>
    <col min="13572" max="13572" width="14.42578125" style="300" customWidth="1"/>
    <col min="13573" max="13573" width="15" style="300" customWidth="1"/>
    <col min="13574" max="13575" width="9.140625" style="300"/>
    <col min="13576" max="13576" width="10.7109375" style="300" bestFit="1" customWidth="1"/>
    <col min="13577" max="13824" width="9.140625" style="300"/>
    <col min="13825" max="13825" width="65" style="300" customWidth="1"/>
    <col min="13826" max="13827" width="15.28515625" style="300" customWidth="1"/>
    <col min="13828" max="13828" width="14.42578125" style="300" customWidth="1"/>
    <col min="13829" max="13829" width="15" style="300" customWidth="1"/>
    <col min="13830" max="13831" width="9.140625" style="300"/>
    <col min="13832" max="13832" width="10.7109375" style="300" bestFit="1" customWidth="1"/>
    <col min="13833" max="14080" width="9.140625" style="300"/>
    <col min="14081" max="14081" width="65" style="300" customWidth="1"/>
    <col min="14082" max="14083" width="15.28515625" style="300" customWidth="1"/>
    <col min="14084" max="14084" width="14.42578125" style="300" customWidth="1"/>
    <col min="14085" max="14085" width="15" style="300" customWidth="1"/>
    <col min="14086" max="14087" width="9.140625" style="300"/>
    <col min="14088" max="14088" width="10.7109375" style="300" bestFit="1" customWidth="1"/>
    <col min="14089" max="14336" width="9.140625" style="300"/>
    <col min="14337" max="14337" width="65" style="300" customWidth="1"/>
    <col min="14338" max="14339" width="15.28515625" style="300" customWidth="1"/>
    <col min="14340" max="14340" width="14.42578125" style="300" customWidth="1"/>
    <col min="14341" max="14341" width="15" style="300" customWidth="1"/>
    <col min="14342" max="14343" width="9.140625" style="300"/>
    <col min="14344" max="14344" width="10.7109375" style="300" bestFit="1" customWidth="1"/>
    <col min="14345" max="14592" width="9.140625" style="300"/>
    <col min="14593" max="14593" width="65" style="300" customWidth="1"/>
    <col min="14594" max="14595" width="15.28515625" style="300" customWidth="1"/>
    <col min="14596" max="14596" width="14.42578125" style="300" customWidth="1"/>
    <col min="14597" max="14597" width="15" style="300" customWidth="1"/>
    <col min="14598" max="14599" width="9.140625" style="300"/>
    <col min="14600" max="14600" width="10.7109375" style="300" bestFit="1" customWidth="1"/>
    <col min="14601" max="14848" width="9.140625" style="300"/>
    <col min="14849" max="14849" width="65" style="300" customWidth="1"/>
    <col min="14850" max="14851" width="15.28515625" style="300" customWidth="1"/>
    <col min="14852" max="14852" width="14.42578125" style="300" customWidth="1"/>
    <col min="14853" max="14853" width="15" style="300" customWidth="1"/>
    <col min="14854" max="14855" width="9.140625" style="300"/>
    <col min="14856" max="14856" width="10.7109375" style="300" bestFit="1" customWidth="1"/>
    <col min="14857" max="15104" width="9.140625" style="300"/>
    <col min="15105" max="15105" width="65" style="300" customWidth="1"/>
    <col min="15106" max="15107" width="15.28515625" style="300" customWidth="1"/>
    <col min="15108" max="15108" width="14.42578125" style="300" customWidth="1"/>
    <col min="15109" max="15109" width="15" style="300" customWidth="1"/>
    <col min="15110" max="15111" width="9.140625" style="300"/>
    <col min="15112" max="15112" width="10.7109375" style="300" bestFit="1" customWidth="1"/>
    <col min="15113" max="15360" width="9.140625" style="300"/>
    <col min="15361" max="15361" width="65" style="300" customWidth="1"/>
    <col min="15362" max="15363" width="15.28515625" style="300" customWidth="1"/>
    <col min="15364" max="15364" width="14.42578125" style="300" customWidth="1"/>
    <col min="15365" max="15365" width="15" style="300" customWidth="1"/>
    <col min="15366" max="15367" width="9.140625" style="300"/>
    <col min="15368" max="15368" width="10.7109375" style="300" bestFit="1" customWidth="1"/>
    <col min="15369" max="15616" width="9.140625" style="300"/>
    <col min="15617" max="15617" width="65" style="300" customWidth="1"/>
    <col min="15618" max="15619" width="15.28515625" style="300" customWidth="1"/>
    <col min="15620" max="15620" width="14.42578125" style="300" customWidth="1"/>
    <col min="15621" max="15621" width="15" style="300" customWidth="1"/>
    <col min="15622" max="15623" width="9.140625" style="300"/>
    <col min="15624" max="15624" width="10.7109375" style="300" bestFit="1" customWidth="1"/>
    <col min="15625" max="15872" width="9.140625" style="300"/>
    <col min="15873" max="15873" width="65" style="300" customWidth="1"/>
    <col min="15874" max="15875" width="15.28515625" style="300" customWidth="1"/>
    <col min="15876" max="15876" width="14.42578125" style="300" customWidth="1"/>
    <col min="15877" max="15877" width="15" style="300" customWidth="1"/>
    <col min="15878" max="15879" width="9.140625" style="300"/>
    <col min="15880" max="15880" width="10.7109375" style="300" bestFit="1" customWidth="1"/>
    <col min="15881" max="16128" width="9.140625" style="300"/>
    <col min="16129" max="16129" width="65" style="300" customWidth="1"/>
    <col min="16130" max="16131" width="15.28515625" style="300" customWidth="1"/>
    <col min="16132" max="16132" width="14.42578125" style="300" customWidth="1"/>
    <col min="16133" max="16133" width="15" style="300" customWidth="1"/>
    <col min="16134" max="16135" width="9.140625" style="300"/>
    <col min="16136" max="16136" width="10.7109375" style="300" bestFit="1" customWidth="1"/>
    <col min="16137" max="16384" width="9.140625" style="300"/>
  </cols>
  <sheetData>
    <row r="1" spans="1:9" ht="39.75" customHeight="1">
      <c r="A1" s="559" t="s">
        <v>236</v>
      </c>
      <c r="B1" s="559"/>
      <c r="C1" s="559"/>
      <c r="D1" s="559"/>
      <c r="E1" s="559"/>
    </row>
    <row r="2" spans="1:9" s="301" customFormat="1" ht="29.25" customHeight="1" thickBot="1">
      <c r="A2" s="560" t="s">
        <v>396</v>
      </c>
      <c r="B2" s="560"/>
      <c r="C2" s="560"/>
      <c r="D2" s="560"/>
      <c r="E2" s="560"/>
    </row>
    <row r="3" spans="1:9" s="301" customFormat="1" ht="44.25" customHeight="1" thickBot="1">
      <c r="A3" s="561" t="s">
        <v>188</v>
      </c>
      <c r="B3" s="563" t="s">
        <v>237</v>
      </c>
      <c r="C3" s="565" t="s">
        <v>385</v>
      </c>
      <c r="D3" s="566"/>
      <c r="E3" s="567"/>
    </row>
    <row r="4" spans="1:9" s="301" customFormat="1" ht="90" customHeight="1" thickBot="1">
      <c r="A4" s="562"/>
      <c r="B4" s="564"/>
      <c r="C4" s="465" t="s">
        <v>103</v>
      </c>
      <c r="D4" s="466" t="s">
        <v>234</v>
      </c>
      <c r="E4" s="466" t="s">
        <v>233</v>
      </c>
    </row>
    <row r="5" spans="1:9" s="301" customFormat="1" ht="57" customHeight="1" thickBot="1">
      <c r="A5" s="421" t="s">
        <v>235</v>
      </c>
      <c r="B5" s="302">
        <v>473</v>
      </c>
      <c r="C5" s="463">
        <v>2869.6215644820295</v>
      </c>
      <c r="D5" s="303">
        <v>1967.9632183908045</v>
      </c>
      <c r="E5" s="303">
        <v>1128.9797297297298</v>
      </c>
    </row>
    <row r="6" spans="1:9" s="301" customFormat="1" ht="56.25" customHeight="1" thickBot="1">
      <c r="A6" s="421" t="s">
        <v>231</v>
      </c>
      <c r="B6" s="304">
        <v>1177</v>
      </c>
      <c r="C6" s="463">
        <v>11149.580288870009</v>
      </c>
      <c r="D6" s="305">
        <v>2758.0679694137639</v>
      </c>
      <c r="E6" s="305">
        <v>8398.6479591836742</v>
      </c>
      <c r="G6" s="306"/>
      <c r="H6" s="306"/>
      <c r="I6" s="306"/>
    </row>
    <row r="7" spans="1:9" s="301" customFormat="1" ht="43.5" customHeight="1" thickBot="1">
      <c r="A7" s="421" t="s">
        <v>386</v>
      </c>
      <c r="B7" s="305">
        <v>3207</v>
      </c>
      <c r="C7" s="464">
        <v>9233.614593077642</v>
      </c>
      <c r="D7" s="305">
        <v>2065.1202916160387</v>
      </c>
      <c r="E7" s="305">
        <v>8173.6869348300588</v>
      </c>
    </row>
    <row r="8" spans="1:9" s="301" customFormat="1" ht="51.75" customHeight="1" thickBot="1">
      <c r="A8" s="421" t="s">
        <v>232</v>
      </c>
      <c r="B8" s="305">
        <v>1498</v>
      </c>
      <c r="C8" s="464">
        <v>3570.5834445927903</v>
      </c>
      <c r="D8" s="305">
        <v>1453.7753824756605</v>
      </c>
      <c r="E8" s="305">
        <v>2175.0367156208276</v>
      </c>
    </row>
    <row r="9" spans="1:9" s="301" customFormat="1" ht="58.5" customHeight="1" thickBot="1">
      <c r="A9" s="421" t="s">
        <v>238</v>
      </c>
      <c r="B9" s="305">
        <v>37</v>
      </c>
      <c r="C9" s="464">
        <v>7781.8378378378375</v>
      </c>
      <c r="D9" s="305">
        <v>3274</v>
      </c>
      <c r="E9" s="305">
        <v>5392.7027027027025</v>
      </c>
    </row>
    <row r="10" spans="1:9" s="310" customFormat="1" ht="13.5" customHeight="1">
      <c r="A10" s="307"/>
      <c r="B10" s="308"/>
      <c r="C10" s="309"/>
    </row>
    <row r="11" spans="1:9" s="311" customFormat="1" ht="16.5">
      <c r="A11" s="422" t="s">
        <v>239</v>
      </c>
      <c r="B11" s="423"/>
      <c r="C11" s="423"/>
      <c r="D11" s="423"/>
      <c r="E11" s="423"/>
    </row>
  </sheetData>
  <mergeCells count="5">
    <mergeCell ref="A1:E1"/>
    <mergeCell ref="A2:E2"/>
    <mergeCell ref="A3:A4"/>
    <mergeCell ref="B3:B4"/>
    <mergeCell ref="C3:E3"/>
  </mergeCells>
  <pageMargins left="0" right="3.937007874015748E-2" top="0.86614173228346458" bottom="0.15748031496062992" header="0.51181102362204722" footer="0.15748031496062992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39"/>
    <pageSetUpPr fitToPage="1"/>
  </sheetPr>
  <dimension ref="A1:I57"/>
  <sheetViews>
    <sheetView workbookViewId="0">
      <selection sqref="A1:XFD1048576"/>
    </sheetView>
  </sheetViews>
  <sheetFormatPr defaultRowHeight="12.75"/>
  <cols>
    <col min="1" max="1" width="6.85546875" style="288" customWidth="1"/>
    <col min="2" max="2" width="20.5703125" style="288" bestFit="1" customWidth="1"/>
    <col min="3" max="3" width="13" style="288" customWidth="1"/>
    <col min="4" max="4" width="17.85546875" style="288" customWidth="1"/>
    <col min="5" max="5" width="13.140625" style="288" customWidth="1"/>
    <col min="6" max="6" width="18.7109375" style="288" customWidth="1"/>
    <col min="7" max="16384" width="9.140625" style="288"/>
  </cols>
  <sheetData>
    <row r="1" spans="1:9" s="293" customFormat="1" ht="46.5" customHeight="1" thickBot="1">
      <c r="A1" s="570" t="s">
        <v>190</v>
      </c>
      <c r="B1" s="572" t="s">
        <v>280</v>
      </c>
      <c r="C1" s="575" t="s">
        <v>397</v>
      </c>
      <c r="D1" s="576"/>
      <c r="E1" s="576"/>
      <c r="F1" s="577"/>
    </row>
    <row r="2" spans="1:9" s="290" customFormat="1" ht="44.25" customHeight="1">
      <c r="A2" s="571"/>
      <c r="B2" s="573"/>
      <c r="C2" s="578" t="s">
        <v>191</v>
      </c>
      <c r="D2" s="579"/>
      <c r="E2" s="579" t="s">
        <v>192</v>
      </c>
      <c r="F2" s="580"/>
    </row>
    <row r="3" spans="1:9" ht="57.75" customHeight="1" thickBot="1">
      <c r="A3" s="571"/>
      <c r="B3" s="574"/>
      <c r="C3" s="424" t="s">
        <v>264</v>
      </c>
      <c r="D3" s="425" t="s">
        <v>348</v>
      </c>
      <c r="E3" s="425" t="s">
        <v>264</v>
      </c>
      <c r="F3" s="426" t="s">
        <v>348</v>
      </c>
    </row>
    <row r="4" spans="1:9" ht="15" customHeight="1">
      <c r="A4" s="427" t="s">
        <v>179</v>
      </c>
      <c r="B4" s="428" t="s">
        <v>111</v>
      </c>
      <c r="C4" s="467">
        <v>8303</v>
      </c>
      <c r="D4" s="468">
        <v>152.06804769360471</v>
      </c>
      <c r="E4" s="468">
        <v>1096</v>
      </c>
      <c r="F4" s="469">
        <v>97.467153284671539</v>
      </c>
      <c r="G4" s="294"/>
      <c r="H4" s="295"/>
      <c r="I4" s="295"/>
    </row>
    <row r="5" spans="1:9" ht="15" customHeight="1">
      <c r="A5" s="429" t="s">
        <v>180</v>
      </c>
      <c r="B5" s="430" t="s">
        <v>113</v>
      </c>
      <c r="C5" s="470">
        <v>10850</v>
      </c>
      <c r="D5" s="471">
        <v>134.62202764976959</v>
      </c>
      <c r="E5" s="471">
        <v>1578</v>
      </c>
      <c r="F5" s="472">
        <v>98.138783269961976</v>
      </c>
      <c r="G5" s="294"/>
      <c r="H5" s="295"/>
      <c r="I5" s="295"/>
    </row>
    <row r="6" spans="1:9" ht="15" customHeight="1">
      <c r="A6" s="429" t="s">
        <v>181</v>
      </c>
      <c r="B6" s="430" t="s">
        <v>309</v>
      </c>
      <c r="C6" s="470">
        <v>12617</v>
      </c>
      <c r="D6" s="471">
        <v>141.15328525005944</v>
      </c>
      <c r="E6" s="471">
        <v>2739</v>
      </c>
      <c r="F6" s="472">
        <v>107.79919678714859</v>
      </c>
      <c r="G6" s="294"/>
      <c r="H6" s="295"/>
      <c r="I6" s="295"/>
    </row>
    <row r="7" spans="1:9" ht="15" customHeight="1">
      <c r="A7" s="429" t="s">
        <v>182</v>
      </c>
      <c r="B7" s="430" t="s">
        <v>310</v>
      </c>
      <c r="C7" s="470">
        <v>14301</v>
      </c>
      <c r="D7" s="471">
        <v>129.84008111320887</v>
      </c>
      <c r="E7" s="471">
        <v>4459</v>
      </c>
      <c r="F7" s="472">
        <v>91.011661807580168</v>
      </c>
      <c r="G7" s="294"/>
      <c r="H7" s="295"/>
      <c r="I7" s="295"/>
    </row>
    <row r="8" spans="1:9" ht="15" customHeight="1">
      <c r="A8" s="429" t="s">
        <v>183</v>
      </c>
      <c r="B8" s="430" t="s">
        <v>117</v>
      </c>
      <c r="C8" s="470">
        <v>12526</v>
      </c>
      <c r="D8" s="471">
        <v>119.62893182181064</v>
      </c>
      <c r="E8" s="471">
        <v>1702</v>
      </c>
      <c r="F8" s="472">
        <v>94.518801410105752</v>
      </c>
      <c r="G8" s="294"/>
      <c r="H8" s="295"/>
      <c r="I8" s="295"/>
    </row>
    <row r="9" spans="1:9" ht="15" customHeight="1">
      <c r="A9" s="429" t="s">
        <v>184</v>
      </c>
      <c r="B9" s="430" t="s">
        <v>311</v>
      </c>
      <c r="C9" s="470">
        <v>9974</v>
      </c>
      <c r="D9" s="471">
        <v>157.83727691999198</v>
      </c>
      <c r="E9" s="471">
        <v>1254</v>
      </c>
      <c r="F9" s="472">
        <v>88.716108452950564</v>
      </c>
      <c r="G9" s="294"/>
      <c r="H9" s="295"/>
      <c r="I9" s="295"/>
    </row>
    <row r="10" spans="1:9" ht="15" customHeight="1">
      <c r="A10" s="429" t="s">
        <v>185</v>
      </c>
      <c r="B10" s="430" t="s">
        <v>312</v>
      </c>
      <c r="C10" s="470">
        <v>11653</v>
      </c>
      <c r="D10" s="471">
        <v>138.54483823908006</v>
      </c>
      <c r="E10" s="471">
        <v>5816</v>
      </c>
      <c r="F10" s="472">
        <v>79.553988995873453</v>
      </c>
      <c r="G10" s="294"/>
      <c r="H10" s="295"/>
      <c r="I10" s="295"/>
    </row>
    <row r="11" spans="1:9" ht="15" customHeight="1">
      <c r="A11" s="429" t="s">
        <v>186</v>
      </c>
      <c r="B11" s="430" t="s">
        <v>313</v>
      </c>
      <c r="C11" s="470">
        <v>6868</v>
      </c>
      <c r="D11" s="471">
        <v>141.87623762376236</v>
      </c>
      <c r="E11" s="471">
        <v>531</v>
      </c>
      <c r="F11" s="472">
        <v>95.295668549905841</v>
      </c>
      <c r="G11" s="294"/>
      <c r="H11" s="295"/>
      <c r="I11" s="295"/>
    </row>
    <row r="12" spans="1:9" ht="15" customHeight="1">
      <c r="A12" s="429" t="s">
        <v>187</v>
      </c>
      <c r="B12" s="430" t="s">
        <v>314</v>
      </c>
      <c r="C12" s="470">
        <v>8445</v>
      </c>
      <c r="D12" s="471">
        <v>128.39253996447601</v>
      </c>
      <c r="E12" s="471">
        <v>2442</v>
      </c>
      <c r="F12" s="472">
        <v>87.042588042588037</v>
      </c>
      <c r="G12" s="294"/>
      <c r="H12" s="295"/>
      <c r="I12" s="295"/>
    </row>
    <row r="13" spans="1:9" ht="15" customHeight="1">
      <c r="A13" s="429" t="s">
        <v>193</v>
      </c>
      <c r="B13" s="430" t="s">
        <v>315</v>
      </c>
      <c r="C13" s="470">
        <v>12866</v>
      </c>
      <c r="D13" s="471">
        <v>146.90284470697964</v>
      </c>
      <c r="E13" s="471">
        <v>4005</v>
      </c>
      <c r="F13" s="472">
        <v>82.365543071161042</v>
      </c>
      <c r="G13" s="294"/>
      <c r="H13" s="295"/>
      <c r="I13" s="295"/>
    </row>
    <row r="14" spans="1:9" ht="15" customHeight="1">
      <c r="A14" s="429" t="s">
        <v>194</v>
      </c>
      <c r="B14" s="430" t="s">
        <v>316</v>
      </c>
      <c r="C14" s="470">
        <v>7483</v>
      </c>
      <c r="D14" s="471">
        <v>127.48202592543097</v>
      </c>
      <c r="E14" s="471">
        <v>713</v>
      </c>
      <c r="F14" s="472">
        <v>109.41654978962131</v>
      </c>
      <c r="G14" s="294"/>
      <c r="H14" s="295"/>
      <c r="I14" s="295"/>
    </row>
    <row r="15" spans="1:9" ht="15" customHeight="1">
      <c r="A15" s="429" t="s">
        <v>195</v>
      </c>
      <c r="B15" s="430" t="s">
        <v>125</v>
      </c>
      <c r="C15" s="470">
        <v>11857</v>
      </c>
      <c r="D15" s="471">
        <v>155.38525765370667</v>
      </c>
      <c r="E15" s="471">
        <v>1930</v>
      </c>
      <c r="F15" s="472">
        <v>77.107253886010369</v>
      </c>
      <c r="G15" s="294"/>
      <c r="H15" s="295"/>
      <c r="I15" s="295"/>
    </row>
    <row r="16" spans="1:9" ht="15" customHeight="1">
      <c r="A16" s="429" t="s">
        <v>196</v>
      </c>
      <c r="B16" s="430" t="s">
        <v>317</v>
      </c>
      <c r="C16" s="470">
        <v>14879</v>
      </c>
      <c r="D16" s="471">
        <v>123.34962027017944</v>
      </c>
      <c r="E16" s="471">
        <v>1481</v>
      </c>
      <c r="F16" s="472">
        <v>111.79675894665766</v>
      </c>
      <c r="G16" s="294"/>
      <c r="H16" s="295"/>
      <c r="I16" s="295"/>
    </row>
    <row r="17" spans="1:9" ht="15" customHeight="1">
      <c r="A17" s="429" t="s">
        <v>197</v>
      </c>
      <c r="B17" s="430" t="s">
        <v>128</v>
      </c>
      <c r="C17" s="470">
        <v>4588</v>
      </c>
      <c r="D17" s="471">
        <v>139.53138622493461</v>
      </c>
      <c r="E17" s="471">
        <v>644</v>
      </c>
      <c r="F17" s="472">
        <v>96.184782608695656</v>
      </c>
      <c r="G17" s="294"/>
      <c r="H17" s="295"/>
      <c r="I17" s="295"/>
    </row>
    <row r="18" spans="1:9" ht="15" customHeight="1">
      <c r="A18" s="429" t="s">
        <v>198</v>
      </c>
      <c r="B18" s="430" t="s">
        <v>387</v>
      </c>
      <c r="C18" s="470">
        <v>11456</v>
      </c>
      <c r="D18" s="471">
        <v>140.93208798882682</v>
      </c>
      <c r="E18" s="471">
        <v>2669</v>
      </c>
      <c r="F18" s="472">
        <v>96.45672536530536</v>
      </c>
      <c r="G18" s="294"/>
      <c r="H18" s="295"/>
      <c r="I18" s="295"/>
    </row>
    <row r="19" spans="1:9" ht="15" customHeight="1">
      <c r="A19" s="429" t="s">
        <v>199</v>
      </c>
      <c r="B19" s="430" t="s">
        <v>131</v>
      </c>
      <c r="C19" s="470">
        <v>15654</v>
      </c>
      <c r="D19" s="471">
        <v>128.99060942889997</v>
      </c>
      <c r="E19" s="471">
        <v>6632</v>
      </c>
      <c r="F19" s="472">
        <v>82.984620024125448</v>
      </c>
      <c r="G19" s="294"/>
      <c r="H19" s="295"/>
      <c r="I19" s="295"/>
    </row>
    <row r="20" spans="1:9" ht="15" customHeight="1">
      <c r="A20" s="429" t="s">
        <v>200</v>
      </c>
      <c r="B20" s="430" t="s">
        <v>319</v>
      </c>
      <c r="C20" s="470">
        <v>12857</v>
      </c>
      <c r="D20" s="471">
        <v>133.63622929143656</v>
      </c>
      <c r="E20" s="471">
        <v>3852</v>
      </c>
      <c r="F20" s="472">
        <v>95.133696780893047</v>
      </c>
      <c r="G20" s="294"/>
      <c r="H20" s="295"/>
      <c r="I20" s="295"/>
    </row>
    <row r="21" spans="1:9" ht="15" customHeight="1">
      <c r="A21" s="429" t="s">
        <v>201</v>
      </c>
      <c r="B21" s="430" t="s">
        <v>134</v>
      </c>
      <c r="C21" s="470">
        <v>7045</v>
      </c>
      <c r="D21" s="471">
        <v>132.84371894960967</v>
      </c>
      <c r="E21" s="471">
        <v>1623</v>
      </c>
      <c r="F21" s="472">
        <v>116.24029574861368</v>
      </c>
      <c r="G21" s="294"/>
      <c r="H21" s="295"/>
      <c r="I21" s="295"/>
    </row>
    <row r="22" spans="1:9" ht="15" customHeight="1">
      <c r="A22" s="429" t="s">
        <v>202</v>
      </c>
      <c r="B22" s="430" t="s">
        <v>136</v>
      </c>
      <c r="C22" s="470">
        <v>7266</v>
      </c>
      <c r="D22" s="471">
        <v>131.47137352050646</v>
      </c>
      <c r="E22" s="471">
        <v>879</v>
      </c>
      <c r="F22" s="472">
        <v>100.5301478953356</v>
      </c>
      <c r="G22" s="294"/>
      <c r="H22" s="295"/>
      <c r="I22" s="295"/>
    </row>
    <row r="23" spans="1:9" ht="15" customHeight="1">
      <c r="A23" s="429" t="s">
        <v>203</v>
      </c>
      <c r="B23" s="430" t="s">
        <v>138</v>
      </c>
      <c r="C23" s="470">
        <v>8958</v>
      </c>
      <c r="D23" s="471">
        <v>168.59890600580488</v>
      </c>
      <c r="E23" s="471">
        <v>756</v>
      </c>
      <c r="F23" s="472">
        <v>108.59920634920636</v>
      </c>
      <c r="G23" s="294"/>
      <c r="H23" s="295"/>
      <c r="I23" s="295"/>
    </row>
    <row r="24" spans="1:9" ht="15" customHeight="1">
      <c r="A24" s="429" t="s">
        <v>204</v>
      </c>
      <c r="B24" s="430" t="s">
        <v>320</v>
      </c>
      <c r="C24" s="470">
        <v>6816</v>
      </c>
      <c r="D24" s="471">
        <v>119.46992370892019</v>
      </c>
      <c r="E24" s="471">
        <v>2353</v>
      </c>
      <c r="F24" s="472">
        <v>80.162345941351461</v>
      </c>
      <c r="G24" s="294"/>
      <c r="H24" s="295"/>
      <c r="I24" s="295"/>
    </row>
    <row r="25" spans="1:9" ht="15" customHeight="1">
      <c r="A25" s="429" t="s">
        <v>205</v>
      </c>
      <c r="B25" s="430" t="s">
        <v>276</v>
      </c>
      <c r="C25" s="470">
        <v>16356</v>
      </c>
      <c r="D25" s="471">
        <v>129.72970163854242</v>
      </c>
      <c r="E25" s="471">
        <v>6853</v>
      </c>
      <c r="F25" s="472">
        <v>81.883262804611121</v>
      </c>
      <c r="G25" s="294"/>
      <c r="H25" s="295"/>
      <c r="I25" s="295"/>
    </row>
    <row r="26" spans="1:9" ht="15" customHeight="1">
      <c r="A26" s="429" t="s">
        <v>206</v>
      </c>
      <c r="B26" s="430" t="s">
        <v>142</v>
      </c>
      <c r="C26" s="470">
        <v>8050</v>
      </c>
      <c r="D26" s="471">
        <v>119.40832298136645</v>
      </c>
      <c r="E26" s="471">
        <v>3129</v>
      </c>
      <c r="F26" s="472">
        <v>87.510706295941191</v>
      </c>
      <c r="G26" s="294"/>
      <c r="H26" s="295"/>
      <c r="I26" s="295"/>
    </row>
    <row r="27" spans="1:9" ht="15" customHeight="1">
      <c r="A27" s="429" t="s">
        <v>207</v>
      </c>
      <c r="B27" s="430" t="s">
        <v>321</v>
      </c>
      <c r="C27" s="470">
        <v>13163</v>
      </c>
      <c r="D27" s="471">
        <v>137.99073159614071</v>
      </c>
      <c r="E27" s="471">
        <v>1633</v>
      </c>
      <c r="F27" s="472">
        <v>97.935701163502756</v>
      </c>
      <c r="G27" s="294"/>
      <c r="H27" s="295"/>
      <c r="I27" s="295"/>
    </row>
    <row r="28" spans="1:9" ht="15" customHeight="1">
      <c r="A28" s="429" t="s">
        <v>208</v>
      </c>
      <c r="B28" s="430" t="s">
        <v>322</v>
      </c>
      <c r="C28" s="470">
        <v>6988</v>
      </c>
      <c r="D28" s="471">
        <v>133.91599885518031</v>
      </c>
      <c r="E28" s="471">
        <v>2458</v>
      </c>
      <c r="F28" s="472">
        <v>99.622050447518305</v>
      </c>
      <c r="G28" s="294"/>
      <c r="H28" s="295"/>
      <c r="I28" s="295"/>
    </row>
    <row r="29" spans="1:9" ht="15" customHeight="1">
      <c r="A29" s="429" t="s">
        <v>209</v>
      </c>
      <c r="B29" s="430" t="s">
        <v>323</v>
      </c>
      <c r="C29" s="470">
        <v>11852</v>
      </c>
      <c r="D29" s="471">
        <v>128.45131623354709</v>
      </c>
      <c r="E29" s="471">
        <v>2679</v>
      </c>
      <c r="F29" s="472">
        <v>85.673385591638677</v>
      </c>
      <c r="G29" s="294"/>
      <c r="H29" s="295"/>
      <c r="I29" s="295"/>
    </row>
    <row r="30" spans="1:9" ht="15" customHeight="1">
      <c r="A30" s="429" t="s">
        <v>210</v>
      </c>
      <c r="B30" s="430" t="s">
        <v>324</v>
      </c>
      <c r="C30" s="470">
        <v>12467</v>
      </c>
      <c r="D30" s="471">
        <v>128.55249859629421</v>
      </c>
      <c r="E30" s="471">
        <v>3884</v>
      </c>
      <c r="F30" s="472">
        <v>92.36199794026777</v>
      </c>
      <c r="G30" s="294"/>
      <c r="H30" s="295"/>
      <c r="I30" s="295"/>
    </row>
    <row r="31" spans="1:9" ht="15" customHeight="1">
      <c r="A31" s="429" t="s">
        <v>211</v>
      </c>
      <c r="B31" s="430" t="s">
        <v>148</v>
      </c>
      <c r="C31" s="470">
        <v>12748</v>
      </c>
      <c r="D31" s="471">
        <v>121.4223407593348</v>
      </c>
      <c r="E31" s="471">
        <v>7002</v>
      </c>
      <c r="F31" s="472">
        <v>92.037275064267348</v>
      </c>
      <c r="G31" s="294"/>
      <c r="H31" s="295"/>
      <c r="I31" s="295"/>
    </row>
    <row r="32" spans="1:9" ht="15" customHeight="1">
      <c r="A32" s="429" t="s">
        <v>212</v>
      </c>
      <c r="B32" s="430" t="s">
        <v>150</v>
      </c>
      <c r="C32" s="470">
        <v>14457</v>
      </c>
      <c r="D32" s="471">
        <v>150.3776025454797</v>
      </c>
      <c r="E32" s="471">
        <v>2276</v>
      </c>
      <c r="F32" s="472">
        <v>99.17398945518454</v>
      </c>
      <c r="G32" s="294"/>
      <c r="H32" s="295"/>
      <c r="I32" s="295"/>
    </row>
    <row r="33" spans="1:9" ht="15" customHeight="1">
      <c r="A33" s="429" t="s">
        <v>213</v>
      </c>
      <c r="B33" s="430" t="s">
        <v>152</v>
      </c>
      <c r="C33" s="470">
        <v>10102</v>
      </c>
      <c r="D33" s="471">
        <v>137.01603642843003</v>
      </c>
      <c r="E33" s="471">
        <v>1324</v>
      </c>
      <c r="F33" s="472">
        <v>93.986404833836858</v>
      </c>
      <c r="G33" s="294"/>
      <c r="H33" s="295"/>
      <c r="I33" s="295"/>
    </row>
    <row r="34" spans="1:9" ht="15" customHeight="1">
      <c r="A34" s="429" t="s">
        <v>214</v>
      </c>
      <c r="B34" s="430" t="s">
        <v>325</v>
      </c>
      <c r="C34" s="470">
        <v>5673</v>
      </c>
      <c r="D34" s="471">
        <v>129.54450907808919</v>
      </c>
      <c r="E34" s="471">
        <v>1354</v>
      </c>
      <c r="F34" s="472">
        <v>85.954209748892168</v>
      </c>
      <c r="G34" s="294"/>
      <c r="H34" s="295"/>
      <c r="I34" s="295"/>
    </row>
    <row r="35" spans="1:9" ht="15" customHeight="1">
      <c r="A35" s="429" t="s">
        <v>215</v>
      </c>
      <c r="B35" s="430" t="s">
        <v>155</v>
      </c>
      <c r="C35" s="470">
        <v>7241</v>
      </c>
      <c r="D35" s="471">
        <v>146.30948763982875</v>
      </c>
      <c r="E35" s="471">
        <v>976</v>
      </c>
      <c r="F35" s="472">
        <v>96.904713114754102</v>
      </c>
      <c r="G35" s="294"/>
      <c r="H35" s="295"/>
      <c r="I35" s="295"/>
    </row>
    <row r="36" spans="1:9" ht="15" customHeight="1">
      <c r="A36" s="429" t="s">
        <v>216</v>
      </c>
      <c r="B36" s="430" t="s">
        <v>157</v>
      </c>
      <c r="C36" s="470">
        <v>18372</v>
      </c>
      <c r="D36" s="471">
        <v>140.61288917918571</v>
      </c>
      <c r="E36" s="471">
        <v>5167</v>
      </c>
      <c r="F36" s="472">
        <v>84.800077414360359</v>
      </c>
      <c r="G36" s="294"/>
      <c r="H36" s="295"/>
      <c r="I36" s="295"/>
    </row>
    <row r="37" spans="1:9" ht="15" customHeight="1">
      <c r="A37" s="429" t="s">
        <v>217</v>
      </c>
      <c r="B37" s="430" t="s">
        <v>159</v>
      </c>
      <c r="C37" s="470">
        <v>10987</v>
      </c>
      <c r="D37" s="471">
        <v>142.17302266314735</v>
      </c>
      <c r="E37" s="471">
        <v>5903</v>
      </c>
      <c r="F37" s="472">
        <v>78.601219718787064</v>
      </c>
      <c r="G37" s="294"/>
      <c r="H37" s="295"/>
      <c r="I37" s="295"/>
    </row>
    <row r="38" spans="1:9" ht="15" customHeight="1">
      <c r="A38" s="429" t="s">
        <v>218</v>
      </c>
      <c r="B38" s="430" t="s">
        <v>326</v>
      </c>
      <c r="C38" s="470">
        <v>12386</v>
      </c>
      <c r="D38" s="471">
        <v>140.02704666559018</v>
      </c>
      <c r="E38" s="471">
        <v>1587</v>
      </c>
      <c r="F38" s="472">
        <v>100.61373660995589</v>
      </c>
      <c r="G38" s="294"/>
      <c r="H38" s="295"/>
      <c r="I38" s="295"/>
    </row>
    <row r="39" spans="1:9" ht="15" customHeight="1">
      <c r="A39" s="429" t="s">
        <v>219</v>
      </c>
      <c r="B39" s="430" t="s">
        <v>162</v>
      </c>
      <c r="C39" s="470">
        <v>5496</v>
      </c>
      <c r="D39" s="471">
        <v>109.79930858806405</v>
      </c>
      <c r="E39" s="471">
        <v>1008</v>
      </c>
      <c r="F39" s="472">
        <v>106.09722222222223</v>
      </c>
      <c r="G39" s="294"/>
      <c r="H39" s="295"/>
      <c r="I39" s="295"/>
    </row>
    <row r="40" spans="1:9" ht="15" customHeight="1">
      <c r="A40" s="429" t="s">
        <v>220</v>
      </c>
      <c r="B40" s="430" t="s">
        <v>164</v>
      </c>
      <c r="C40" s="470">
        <v>11165</v>
      </c>
      <c r="D40" s="471">
        <v>139.56453201970444</v>
      </c>
      <c r="E40" s="471">
        <v>5009</v>
      </c>
      <c r="F40" s="472">
        <v>90.707326811738866</v>
      </c>
      <c r="G40" s="294"/>
      <c r="H40" s="295"/>
      <c r="I40" s="295"/>
    </row>
    <row r="41" spans="1:9" ht="15" customHeight="1">
      <c r="A41" s="429" t="s">
        <v>221</v>
      </c>
      <c r="B41" s="430" t="s">
        <v>327</v>
      </c>
      <c r="C41" s="470">
        <v>11531</v>
      </c>
      <c r="D41" s="471">
        <v>140.92273003208743</v>
      </c>
      <c r="E41" s="471">
        <v>3233</v>
      </c>
      <c r="F41" s="472">
        <v>111.0089699969069</v>
      </c>
      <c r="G41" s="294"/>
      <c r="H41" s="295"/>
      <c r="I41" s="295"/>
    </row>
    <row r="42" spans="1:9" ht="15" customHeight="1">
      <c r="A42" s="429" t="s">
        <v>222</v>
      </c>
      <c r="B42" s="430" t="s">
        <v>167</v>
      </c>
      <c r="C42" s="470">
        <v>11850</v>
      </c>
      <c r="D42" s="471">
        <v>134.82683544303796</v>
      </c>
      <c r="E42" s="471">
        <v>3077</v>
      </c>
      <c r="F42" s="472">
        <v>91.184270393240169</v>
      </c>
      <c r="G42" s="294"/>
      <c r="H42" s="295"/>
      <c r="I42" s="295"/>
    </row>
    <row r="43" spans="1:9" ht="15" customHeight="1">
      <c r="A43" s="429" t="s">
        <v>223</v>
      </c>
      <c r="B43" s="430" t="s">
        <v>328</v>
      </c>
      <c r="C43" s="470">
        <v>7811</v>
      </c>
      <c r="D43" s="471">
        <v>128.95378312636026</v>
      </c>
      <c r="E43" s="471">
        <v>2466</v>
      </c>
      <c r="F43" s="472">
        <v>93.331305758313064</v>
      </c>
      <c r="G43" s="294"/>
      <c r="H43" s="295"/>
      <c r="I43" s="295"/>
    </row>
    <row r="44" spans="1:9" ht="15" customHeight="1">
      <c r="A44" s="429" t="s">
        <v>224</v>
      </c>
      <c r="B44" s="430" t="s">
        <v>329</v>
      </c>
      <c r="C44" s="470">
        <v>2186</v>
      </c>
      <c r="D44" s="471">
        <v>133.34172003659651</v>
      </c>
      <c r="E44" s="471">
        <v>28</v>
      </c>
      <c r="F44" s="472">
        <v>132.75</v>
      </c>
      <c r="G44" s="294"/>
      <c r="H44" s="295"/>
      <c r="I44" s="295"/>
    </row>
    <row r="45" spans="1:9" ht="15" customHeight="1">
      <c r="A45" s="429" t="s">
        <v>225</v>
      </c>
      <c r="B45" s="430" t="s">
        <v>303</v>
      </c>
      <c r="C45" s="470">
        <v>3590</v>
      </c>
      <c r="D45" s="471">
        <v>137.96072423398329</v>
      </c>
      <c r="E45" s="471">
        <v>83</v>
      </c>
      <c r="F45" s="472">
        <v>121.07228915662651</v>
      </c>
      <c r="G45" s="294"/>
      <c r="H45" s="295"/>
      <c r="I45" s="295"/>
    </row>
    <row r="46" spans="1:9" ht="15" customHeight="1">
      <c r="A46" s="429" t="s">
        <v>226</v>
      </c>
      <c r="B46" s="430" t="s">
        <v>304</v>
      </c>
      <c r="C46" s="470">
        <v>3671</v>
      </c>
      <c r="D46" s="471">
        <v>134.75265595205667</v>
      </c>
      <c r="E46" s="471">
        <v>67</v>
      </c>
      <c r="F46" s="472">
        <v>119</v>
      </c>
      <c r="G46" s="294"/>
      <c r="H46" s="295"/>
      <c r="I46" s="295"/>
    </row>
    <row r="47" spans="1:9" ht="15" customHeight="1">
      <c r="A47" s="429" t="s">
        <v>227</v>
      </c>
      <c r="B47" s="430" t="s">
        <v>305</v>
      </c>
      <c r="C47" s="470">
        <v>2741</v>
      </c>
      <c r="D47" s="471">
        <v>134.83983947464429</v>
      </c>
      <c r="E47" s="471">
        <v>56</v>
      </c>
      <c r="F47" s="472">
        <v>128.76785714285714</v>
      </c>
      <c r="G47" s="294"/>
      <c r="H47" s="295"/>
      <c r="I47" s="295"/>
    </row>
    <row r="48" spans="1:9" ht="15" customHeight="1">
      <c r="A48" s="429" t="s">
        <v>228</v>
      </c>
      <c r="B48" s="430" t="s">
        <v>306</v>
      </c>
      <c r="C48" s="470">
        <v>3934</v>
      </c>
      <c r="D48" s="471">
        <v>168.68378240976105</v>
      </c>
      <c r="E48" s="471">
        <v>62</v>
      </c>
      <c r="F48" s="472">
        <v>133.43548387096774</v>
      </c>
      <c r="G48" s="294"/>
      <c r="H48" s="295"/>
      <c r="I48" s="295"/>
    </row>
    <row r="49" spans="1:9" ht="15" customHeight="1">
      <c r="A49" s="429" t="s">
        <v>229</v>
      </c>
      <c r="B49" s="430" t="s">
        <v>307</v>
      </c>
      <c r="C49" s="470">
        <v>2745</v>
      </c>
      <c r="D49" s="471">
        <v>138.48123861566484</v>
      </c>
      <c r="E49" s="471">
        <v>44</v>
      </c>
      <c r="F49" s="472">
        <v>120.27272727272727</v>
      </c>
      <c r="G49" s="294"/>
      <c r="H49" s="295"/>
      <c r="I49" s="295"/>
    </row>
    <row r="50" spans="1:9" ht="15" customHeight="1" thickBot="1">
      <c r="A50" s="431" t="s">
        <v>230</v>
      </c>
      <c r="B50" s="432" t="s">
        <v>176</v>
      </c>
      <c r="C50" s="473">
        <v>6133</v>
      </c>
      <c r="D50" s="474">
        <v>123.91325615522582</v>
      </c>
      <c r="E50" s="474">
        <v>1461</v>
      </c>
      <c r="F50" s="475">
        <v>129.42915811088295</v>
      </c>
      <c r="G50" s="294"/>
      <c r="H50" s="295"/>
      <c r="I50" s="295"/>
    </row>
    <row r="51" spans="1:9" s="296" customFormat="1" ht="20.25" customHeight="1" thickBot="1">
      <c r="A51" s="568" t="s">
        <v>347</v>
      </c>
      <c r="B51" s="569"/>
      <c r="C51" s="476">
        <v>450957</v>
      </c>
      <c r="D51" s="477">
        <v>136.20662945691052</v>
      </c>
      <c r="E51" s="477">
        <v>111973</v>
      </c>
      <c r="F51" s="478">
        <v>91.315665383619262</v>
      </c>
      <c r="H51" s="295"/>
      <c r="I51" s="295"/>
    </row>
    <row r="53" spans="1:9" ht="16.5">
      <c r="A53" s="367" t="s">
        <v>388</v>
      </c>
      <c r="C53" s="295"/>
    </row>
    <row r="57" spans="1:9">
      <c r="F57" s="295"/>
    </row>
  </sheetData>
  <mergeCells count="6">
    <mergeCell ref="A51:B51"/>
    <mergeCell ref="A1:A3"/>
    <mergeCell ref="B1:B3"/>
    <mergeCell ref="C1:F1"/>
    <mergeCell ref="C2:D2"/>
    <mergeCell ref="E2:F2"/>
  </mergeCells>
  <pageMargins left="0" right="0" top="0.41" bottom="0" header="0.34" footer="0"/>
  <pageSetup paperSize="9"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I31"/>
  <sheetViews>
    <sheetView showGridLines="0" topLeftCell="B7" workbookViewId="0">
      <selection activeCell="P20" sqref="P20"/>
    </sheetView>
  </sheetViews>
  <sheetFormatPr defaultRowHeight="12.75"/>
  <cols>
    <col min="1" max="1" width="2.140625" style="148" hidden="1" customWidth="1"/>
    <col min="2" max="2" width="48.28515625" style="148" customWidth="1"/>
    <col min="3" max="3" width="12.5703125" style="148" customWidth="1"/>
    <col min="4" max="4" width="16.7109375" style="148" customWidth="1"/>
    <col min="5" max="5" width="10.28515625" style="148" customWidth="1"/>
    <col min="6" max="6" width="13.42578125" style="148" customWidth="1"/>
    <col min="7" max="7" width="12.140625" style="148" customWidth="1"/>
    <col min="8" max="8" width="11.85546875" style="148" customWidth="1"/>
    <col min="9" max="9" width="12.42578125" style="148" customWidth="1"/>
    <col min="10" max="16384" width="9.140625" style="148"/>
  </cols>
  <sheetData>
    <row r="1" spans="1:9" ht="18">
      <c r="B1" s="313" t="s">
        <v>108</v>
      </c>
      <c r="C1" s="313"/>
      <c r="D1" s="313"/>
      <c r="E1" s="313"/>
      <c r="F1" s="313"/>
      <c r="G1" s="313"/>
      <c r="H1" s="313"/>
      <c r="I1" s="313"/>
    </row>
    <row r="2" spans="1:9" ht="15.75" customHeight="1">
      <c r="B2" s="326" t="s">
        <v>268</v>
      </c>
      <c r="C2" s="313"/>
      <c r="D2" s="313"/>
      <c r="E2" s="313"/>
      <c r="F2" s="313"/>
      <c r="G2" s="313"/>
      <c r="H2" s="313"/>
      <c r="I2" s="313"/>
    </row>
    <row r="3" spans="1:9" ht="18">
      <c r="B3" s="313"/>
      <c r="C3" s="313"/>
      <c r="D3" s="313"/>
      <c r="E3" s="313"/>
      <c r="F3" s="313"/>
      <c r="G3" s="313"/>
      <c r="H3" s="313"/>
      <c r="I3" s="313"/>
    </row>
    <row r="4" spans="1:9" ht="15" customHeight="1">
      <c r="B4" s="313"/>
      <c r="C4" s="510"/>
      <c r="D4" s="510"/>
      <c r="E4" s="510"/>
      <c r="F4" s="510"/>
      <c r="G4" s="510"/>
      <c r="H4" s="510"/>
      <c r="I4" s="510"/>
    </row>
    <row r="5" spans="1:9" ht="42.75" customHeight="1">
      <c r="B5" s="509" t="s">
        <v>270</v>
      </c>
      <c r="C5" s="509"/>
      <c r="D5" s="509"/>
      <c r="E5" s="509"/>
      <c r="F5" s="509"/>
      <c r="G5" s="509"/>
      <c r="H5" s="509"/>
      <c r="I5" s="313"/>
    </row>
    <row r="6" spans="1:9" ht="19.5" customHeight="1" thickBot="1">
      <c r="A6" s="149" t="s">
        <v>50</v>
      </c>
      <c r="B6" s="335" t="s">
        <v>389</v>
      </c>
      <c r="C6" s="313"/>
      <c r="D6" s="322"/>
      <c r="E6" s="323"/>
      <c r="F6" s="323"/>
      <c r="G6" s="323"/>
      <c r="H6" s="323"/>
      <c r="I6" s="313"/>
    </row>
    <row r="7" spans="1:9" ht="95.25" customHeight="1" thickTop="1" thickBot="1">
      <c r="B7" s="331" t="s">
        <v>6</v>
      </c>
      <c r="C7" s="332" t="s">
        <v>261</v>
      </c>
      <c r="D7" s="332" t="s">
        <v>349</v>
      </c>
      <c r="E7" s="332" t="s">
        <v>350</v>
      </c>
      <c r="F7" s="332" t="s">
        <v>351</v>
      </c>
      <c r="G7" s="332" t="s">
        <v>352</v>
      </c>
      <c r="H7" s="333" t="s">
        <v>7</v>
      </c>
      <c r="I7" s="334" t="s">
        <v>28</v>
      </c>
    </row>
    <row r="8" spans="1:9" s="433" customFormat="1" ht="11.25" customHeight="1" thickTop="1" thickBot="1">
      <c r="B8" s="434">
        <v>0</v>
      </c>
      <c r="C8" s="435">
        <v>1</v>
      </c>
      <c r="D8" s="435">
        <v>2</v>
      </c>
      <c r="E8" s="435">
        <v>3</v>
      </c>
      <c r="F8" s="435">
        <v>4</v>
      </c>
      <c r="G8" s="435">
        <v>5</v>
      </c>
      <c r="H8" s="436">
        <v>6</v>
      </c>
      <c r="I8" s="437">
        <v>7</v>
      </c>
    </row>
    <row r="9" spans="1:9" ht="23.25" customHeight="1" thickTop="1">
      <c r="B9" s="324" t="s">
        <v>98</v>
      </c>
      <c r="C9" s="440">
        <v>4679307</v>
      </c>
      <c r="D9" s="440">
        <v>4352732113</v>
      </c>
      <c r="E9" s="440">
        <v>930.20870675935555</v>
      </c>
      <c r="F9" s="440">
        <v>929.99613558111139</v>
      </c>
      <c r="G9" s="443">
        <v>885.77996136239244</v>
      </c>
      <c r="H9" s="444">
        <v>100.02285721091854</v>
      </c>
      <c r="I9" s="445">
        <v>105.0157767543791</v>
      </c>
    </row>
    <row r="10" spans="1:9" ht="24" customHeight="1">
      <c r="B10" s="324" t="s">
        <v>353</v>
      </c>
      <c r="C10" s="440">
        <v>688910</v>
      </c>
      <c r="D10" s="440">
        <v>170461401</v>
      </c>
      <c r="E10" s="440">
        <v>247.43638646557605</v>
      </c>
      <c r="F10" s="440">
        <v>247.60592806863622</v>
      </c>
      <c r="G10" s="446">
        <v>237.01650832040207</v>
      </c>
      <c r="H10" s="447">
        <v>99.931527647830322</v>
      </c>
      <c r="I10" s="448">
        <v>104.39626683348497</v>
      </c>
    </row>
    <row r="11" spans="1:9" ht="17.25" customHeight="1">
      <c r="B11" s="324" t="s">
        <v>354</v>
      </c>
      <c r="C11" s="440">
        <v>105882</v>
      </c>
      <c r="D11" s="440">
        <v>41612358</v>
      </c>
      <c r="E11" s="440">
        <v>393.00691335637788</v>
      </c>
      <c r="F11" s="440">
        <v>393.18508386317757</v>
      </c>
      <c r="G11" s="446">
        <v>376.61972307287652</v>
      </c>
      <c r="H11" s="447">
        <v>99.954685334181775</v>
      </c>
      <c r="I11" s="448">
        <v>104.35112376744284</v>
      </c>
    </row>
    <row r="12" spans="1:9" ht="18" customHeight="1">
      <c r="B12" s="324" t="s">
        <v>258</v>
      </c>
      <c r="C12" s="152">
        <v>3416900</v>
      </c>
      <c r="D12" s="155">
        <v>3647905292</v>
      </c>
      <c r="E12" s="152">
        <v>1067.6066879335069</v>
      </c>
      <c r="F12" s="155">
        <v>1067.6532816857853</v>
      </c>
      <c r="G12" s="156">
        <v>1019.4937761039517</v>
      </c>
      <c r="H12" s="157">
        <v>99.995635872330695</v>
      </c>
      <c r="I12" s="158">
        <v>104.71929431618712</v>
      </c>
    </row>
    <row r="13" spans="1:9" ht="18" customHeight="1">
      <c r="B13" s="324" t="s">
        <v>70</v>
      </c>
      <c r="C13" s="155">
        <v>1868888</v>
      </c>
      <c r="D13" s="155">
        <v>1750690060</v>
      </c>
      <c r="E13" s="155">
        <v>936.75493662541578</v>
      </c>
      <c r="F13" s="155">
        <v>936.84064705879211</v>
      </c>
      <c r="G13" s="156">
        <v>893.42570294465372</v>
      </c>
      <c r="H13" s="157">
        <v>99.990851119275675</v>
      </c>
      <c r="I13" s="158">
        <v>104.84978589019241</v>
      </c>
    </row>
    <row r="14" spans="1:9" ht="18" customHeight="1">
      <c r="B14" s="325" t="s">
        <v>273</v>
      </c>
      <c r="C14" s="152">
        <v>24065</v>
      </c>
      <c r="D14" s="155">
        <v>26780293</v>
      </c>
      <c r="E14" s="152">
        <v>1112.8316226885518</v>
      </c>
      <c r="F14" s="155">
        <v>1113.882966874304</v>
      </c>
      <c r="G14" s="156">
        <v>1082.2090382701529</v>
      </c>
      <c r="H14" s="157">
        <v>99.905614484015103</v>
      </c>
      <c r="I14" s="158">
        <v>102.82963672779404</v>
      </c>
    </row>
    <row r="15" spans="1:9" ht="18" customHeight="1">
      <c r="B15" s="324" t="s">
        <v>68</v>
      </c>
      <c r="C15" s="155">
        <v>14511</v>
      </c>
      <c r="D15" s="155">
        <v>15390580</v>
      </c>
      <c r="E15" s="155">
        <v>1060.614706085039</v>
      </c>
      <c r="F15" s="155">
        <v>1061.9803468208092</v>
      </c>
      <c r="G15" s="156">
        <v>1033.2245168903969</v>
      </c>
      <c r="H15" s="157">
        <v>99.871406213885365</v>
      </c>
      <c r="I15" s="158">
        <v>102.6509426312372</v>
      </c>
    </row>
    <row r="16" spans="1:9" ht="18" customHeight="1">
      <c r="B16" s="325" t="s">
        <v>274</v>
      </c>
      <c r="C16" s="152">
        <v>78943</v>
      </c>
      <c r="D16" s="155">
        <v>50839742</v>
      </c>
      <c r="E16" s="152">
        <v>644.00570031541747</v>
      </c>
      <c r="F16" s="155">
        <v>645.81570012561099</v>
      </c>
      <c r="G16" s="156">
        <v>646.59320579531584</v>
      </c>
      <c r="H16" s="157">
        <v>99.719734312770427</v>
      </c>
      <c r="I16" s="158">
        <v>99.599824826999892</v>
      </c>
    </row>
    <row r="17" spans="2:9" ht="18" customHeight="1">
      <c r="B17" s="324" t="s">
        <v>68</v>
      </c>
      <c r="C17" s="155">
        <v>41806</v>
      </c>
      <c r="D17" s="155">
        <v>24612645</v>
      </c>
      <c r="E17" s="155">
        <v>588.73475099268046</v>
      </c>
      <c r="F17" s="155">
        <v>591.07038314533418</v>
      </c>
      <c r="G17" s="156">
        <v>599.610105070445</v>
      </c>
      <c r="H17" s="157">
        <v>99.604847033575794</v>
      </c>
      <c r="I17" s="158">
        <v>98.186262375200144</v>
      </c>
    </row>
    <row r="18" spans="2:9" ht="18" customHeight="1">
      <c r="B18" s="324" t="s">
        <v>29</v>
      </c>
      <c r="C18" s="152">
        <v>644965</v>
      </c>
      <c r="D18" s="155">
        <v>380827912</v>
      </c>
      <c r="E18" s="152">
        <v>590.46291194095807</v>
      </c>
      <c r="F18" s="155">
        <v>593.58751239951187</v>
      </c>
      <c r="G18" s="156">
        <v>591.57893982535654</v>
      </c>
      <c r="H18" s="157">
        <v>99.473607447379919</v>
      </c>
      <c r="I18" s="158">
        <v>99.811347597206904</v>
      </c>
    </row>
    <row r="19" spans="2:9" ht="18" customHeight="1">
      <c r="B19" s="324" t="s">
        <v>68</v>
      </c>
      <c r="C19" s="155">
        <v>286820</v>
      </c>
      <c r="D19" s="155">
        <v>152782871</v>
      </c>
      <c r="E19" s="155">
        <v>532.67858238616554</v>
      </c>
      <c r="F19" s="155">
        <v>535.57307262029724</v>
      </c>
      <c r="G19" s="156">
        <v>536.02892803744396</v>
      </c>
      <c r="H19" s="157">
        <v>99.459552695588229</v>
      </c>
      <c r="I19" s="158">
        <v>99.374969245867945</v>
      </c>
    </row>
    <row r="20" spans="2:9" ht="18" customHeight="1">
      <c r="B20" s="327" t="s">
        <v>8</v>
      </c>
      <c r="C20" s="152">
        <v>46263</v>
      </c>
      <c r="D20" s="155">
        <v>23057149</v>
      </c>
      <c r="E20" s="152">
        <v>498.39286254674363</v>
      </c>
      <c r="F20" s="155">
        <v>502.2080371549431</v>
      </c>
      <c r="G20" s="156">
        <v>527.19346452922264</v>
      </c>
      <c r="H20" s="157">
        <v>99.240319882212006</v>
      </c>
      <c r="I20" s="158">
        <v>94.53699563438299</v>
      </c>
    </row>
    <row r="21" spans="2:9" ht="18" customHeight="1">
      <c r="B21" s="324" t="s">
        <v>69</v>
      </c>
      <c r="C21" s="155">
        <v>15840</v>
      </c>
      <c r="D21" s="155">
        <v>6555099</v>
      </c>
      <c r="E21" s="155">
        <v>413.83200757575759</v>
      </c>
      <c r="F21" s="155">
        <v>416.27730771677585</v>
      </c>
      <c r="G21" s="156">
        <v>446.89845399441532</v>
      </c>
      <c r="H21" s="157">
        <v>99.412579043899754</v>
      </c>
      <c r="I21" s="158">
        <v>92.600903824323595</v>
      </c>
    </row>
    <row r="22" spans="2:9" ht="18" customHeight="1">
      <c r="B22" s="327" t="s">
        <v>9</v>
      </c>
      <c r="C22" s="152">
        <v>279949</v>
      </c>
      <c r="D22" s="155">
        <v>168449479</v>
      </c>
      <c r="E22" s="152">
        <v>601.71488021032405</v>
      </c>
      <c r="F22" s="155">
        <v>604.68978657725268</v>
      </c>
      <c r="G22" s="156">
        <v>603.26411026209792</v>
      </c>
      <c r="H22" s="157">
        <v>99.508027680810102</v>
      </c>
      <c r="I22" s="158">
        <v>99.743192073683815</v>
      </c>
    </row>
    <row r="23" spans="2:9" ht="18" customHeight="1">
      <c r="B23" s="324" t="s">
        <v>69</v>
      </c>
      <c r="C23" s="155">
        <v>117813</v>
      </c>
      <c r="D23" s="155">
        <v>64106246</v>
      </c>
      <c r="E23" s="155">
        <v>544.13558775347371</v>
      </c>
      <c r="F23" s="155">
        <v>546.73852023665461</v>
      </c>
      <c r="G23" s="156">
        <v>547.71595588908212</v>
      </c>
      <c r="H23" s="157">
        <v>99.523916390223576</v>
      </c>
      <c r="I23" s="158">
        <v>99.346309323817934</v>
      </c>
    </row>
    <row r="24" spans="2:9" ht="18" customHeight="1">
      <c r="B24" s="327" t="s">
        <v>35</v>
      </c>
      <c r="C24" s="152">
        <v>318753</v>
      </c>
      <c r="D24" s="155">
        <v>189321284</v>
      </c>
      <c r="E24" s="152">
        <v>593.94353621769835</v>
      </c>
      <c r="F24" s="155">
        <v>596.9004286864224</v>
      </c>
      <c r="G24" s="156">
        <v>589.32207421075805</v>
      </c>
      <c r="H24" s="157">
        <v>99.504625507602469</v>
      </c>
      <c r="I24" s="158">
        <v>100.78419971169916</v>
      </c>
    </row>
    <row r="25" spans="2:9" ht="18" customHeight="1">
      <c r="B25" s="324" t="s">
        <v>69</v>
      </c>
      <c r="C25" s="155">
        <v>153167</v>
      </c>
      <c r="D25" s="155">
        <v>82121526</v>
      </c>
      <c r="E25" s="155">
        <v>536.15678311907914</v>
      </c>
      <c r="F25" s="155">
        <v>539.10175914270042</v>
      </c>
      <c r="G25" s="156">
        <v>534.64651875467246</v>
      </c>
      <c r="H25" s="157">
        <v>99.453725391602404</v>
      </c>
      <c r="I25" s="158">
        <v>100.28247904202658</v>
      </c>
    </row>
    <row r="26" spans="2:9" ht="18" customHeight="1">
      <c r="B26" s="324" t="s">
        <v>265</v>
      </c>
      <c r="C26" s="152">
        <v>513950</v>
      </c>
      <c r="D26" s="155">
        <v>246268040</v>
      </c>
      <c r="E26" s="152">
        <v>479.16731199533029</v>
      </c>
      <c r="F26" s="155">
        <v>478.53418885456722</v>
      </c>
      <c r="G26" s="156">
        <v>451.91169650083759</v>
      </c>
      <c r="H26" s="157">
        <v>100.13230468282288</v>
      </c>
      <c r="I26" s="158">
        <v>106.03118169003669</v>
      </c>
    </row>
    <row r="27" spans="2:9" ht="18" customHeight="1">
      <c r="B27" s="324" t="s">
        <v>96</v>
      </c>
      <c r="C27" s="152">
        <v>484</v>
      </c>
      <c r="D27" s="152">
        <v>110834</v>
      </c>
      <c r="E27" s="152">
        <v>228.99586776859505</v>
      </c>
      <c r="F27" s="152">
        <v>228.99398797595191</v>
      </c>
      <c r="G27" s="153">
        <v>218.30856219709207</v>
      </c>
      <c r="H27" s="159">
        <v>100.00082089170101</v>
      </c>
      <c r="I27" s="154">
        <v>104.89550453905436</v>
      </c>
    </row>
    <row r="28" spans="2:9" ht="18" customHeight="1" thickBot="1">
      <c r="B28" s="328" t="s">
        <v>68</v>
      </c>
      <c r="C28" s="160">
        <v>319</v>
      </c>
      <c r="D28" s="160">
        <v>72154</v>
      </c>
      <c r="E28" s="160">
        <v>226.18808777429467</v>
      </c>
      <c r="F28" s="160">
        <v>225.73493975903614</v>
      </c>
      <c r="G28" s="161">
        <v>215.86729857819904</v>
      </c>
      <c r="H28" s="162">
        <v>100.20074340983378</v>
      </c>
      <c r="I28" s="163">
        <v>104.78108044343588</v>
      </c>
    </row>
    <row r="29" spans="2:9" ht="18" customHeight="1">
      <c r="B29" s="329" t="s">
        <v>90</v>
      </c>
      <c r="C29" s="153">
        <v>2829</v>
      </c>
      <c r="D29" s="153">
        <v>652332</v>
      </c>
      <c r="E29" s="153">
        <v>230.58748674443265</v>
      </c>
      <c r="F29" s="153">
        <v>230.554208520956</v>
      </c>
      <c r="G29" s="153">
        <v>232.0340941110172</v>
      </c>
      <c r="H29" s="164">
        <v>100.01443401258652</v>
      </c>
      <c r="I29" s="165">
        <v>99.376553961982665</v>
      </c>
    </row>
    <row r="30" spans="2:9" ht="18" customHeight="1" thickBot="1">
      <c r="B30" s="330" t="s">
        <v>68</v>
      </c>
      <c r="C30" s="166">
        <v>2028</v>
      </c>
      <c r="D30" s="166">
        <v>364162</v>
      </c>
      <c r="E30" s="166">
        <v>179.56706114398423</v>
      </c>
      <c r="F30" s="166">
        <v>179.46624879459981</v>
      </c>
      <c r="G30" s="166">
        <v>179.50990291262136</v>
      </c>
      <c r="H30" s="167">
        <v>100.05617343097187</v>
      </c>
      <c r="I30" s="168">
        <v>100.03184126916425</v>
      </c>
    </row>
    <row r="31" spans="2:9" ht="13.5" thickTop="1"/>
  </sheetData>
  <mergeCells count="2">
    <mergeCell ref="B5:H5"/>
    <mergeCell ref="C4:I4"/>
  </mergeCells>
  <phoneticPr fontId="0" type="noConversion"/>
  <printOptions horizontalCentered="1" verticalCentered="1" gridLinesSet="0"/>
  <pageMargins left="0.15748031496063" right="0.15748031496063" top="0.10433070899999999" bottom="0.4" header="0" footer="0.22"/>
  <pageSetup paperSize="9" scale="80" orientation="landscape" horizontalDpi="120" verticalDpi="144" r:id="rId1"/>
  <headerFooter alignWithMargins="0">
    <oddFooter>&amp;R&amp;"Trebuchet MS,Bold"&amp;11Operator de date cu caracter personal nr. 4104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1:H21"/>
  <sheetViews>
    <sheetView showGridLines="0" topLeftCell="A4" workbookViewId="0">
      <selection activeCell="A13" sqref="A13:XFD16"/>
    </sheetView>
  </sheetViews>
  <sheetFormatPr defaultRowHeight="12.75"/>
  <cols>
    <col min="1" max="1" width="28.140625" style="148" customWidth="1"/>
    <col min="2" max="2" width="13.140625" style="148" customWidth="1"/>
    <col min="3" max="3" width="18" style="148" customWidth="1"/>
    <col min="4" max="4" width="11" style="148" customWidth="1"/>
    <col min="5" max="5" width="12.5703125" style="148" customWidth="1"/>
    <col min="6" max="6" width="13" style="148" customWidth="1"/>
    <col min="7" max="7" width="9.7109375" style="148" customWidth="1"/>
    <col min="8" max="8" width="10.28515625" style="148" customWidth="1"/>
    <col min="9" max="16384" width="9.140625" style="148"/>
  </cols>
  <sheetData>
    <row r="1" spans="1:8" ht="18.75" customHeight="1">
      <c r="A1" s="313" t="s">
        <v>108</v>
      </c>
      <c r="B1" s="313"/>
      <c r="C1" s="313"/>
      <c r="D1" s="313"/>
      <c r="E1" s="313"/>
      <c r="F1" s="313"/>
      <c r="G1" s="313"/>
      <c r="H1" s="313"/>
    </row>
    <row r="2" spans="1:8" ht="20.25" customHeight="1">
      <c r="A2" s="511" t="s">
        <v>268</v>
      </c>
      <c r="B2" s="511"/>
      <c r="C2" s="511"/>
      <c r="D2" s="313"/>
      <c r="E2" s="313"/>
      <c r="F2" s="313"/>
      <c r="G2" s="313"/>
      <c r="H2" s="313"/>
    </row>
    <row r="3" spans="1:8" ht="11.25" customHeight="1">
      <c r="A3" s="315"/>
      <c r="B3" s="315"/>
      <c r="C3" s="315"/>
      <c r="D3" s="313"/>
      <c r="E3" s="313"/>
      <c r="F3" s="313"/>
      <c r="G3" s="313"/>
      <c r="H3" s="313"/>
    </row>
    <row r="4" spans="1:8" ht="19.5" customHeight="1">
      <c r="A4" s="509" t="s">
        <v>93</v>
      </c>
      <c r="B4" s="509"/>
      <c r="C4" s="509"/>
      <c r="D4" s="509"/>
      <c r="E4" s="509"/>
      <c r="F4" s="509"/>
      <c r="G4" s="509"/>
      <c r="H4" s="509"/>
    </row>
    <row r="5" spans="1:8" ht="18">
      <c r="A5" s="509" t="s">
        <v>104</v>
      </c>
      <c r="B5" s="509"/>
      <c r="C5" s="509"/>
      <c r="D5" s="509"/>
      <c r="E5" s="509"/>
      <c r="F5" s="509"/>
      <c r="G5" s="509"/>
      <c r="H5" s="509"/>
    </row>
    <row r="6" spans="1:8" ht="18">
      <c r="A6" s="316" t="s">
        <v>92</v>
      </c>
      <c r="B6" s="313"/>
      <c r="C6" s="313"/>
      <c r="D6" s="313"/>
      <c r="E6" s="313"/>
      <c r="F6" s="313"/>
      <c r="G6" s="313"/>
      <c r="H6" s="313"/>
    </row>
    <row r="7" spans="1:8" ht="18.75" thickBot="1">
      <c r="A7" s="316" t="s">
        <v>391</v>
      </c>
      <c r="B7" s="313"/>
      <c r="C7" s="313"/>
      <c r="D7" s="313"/>
      <c r="E7" s="313"/>
      <c r="F7" s="313"/>
      <c r="G7" s="313"/>
      <c r="H7" s="313"/>
    </row>
    <row r="8" spans="1:8" ht="114.75" customHeight="1" thickTop="1" thickBot="1">
      <c r="A8" s="317" t="s">
        <v>10</v>
      </c>
      <c r="B8" s="318" t="s">
        <v>260</v>
      </c>
      <c r="C8" s="337" t="s">
        <v>355</v>
      </c>
      <c r="D8" s="337" t="s">
        <v>356</v>
      </c>
      <c r="E8" s="337" t="s">
        <v>357</v>
      </c>
      <c r="F8" s="337" t="s">
        <v>358</v>
      </c>
      <c r="G8" s="318" t="s">
        <v>33</v>
      </c>
      <c r="H8" s="338" t="s">
        <v>34</v>
      </c>
    </row>
    <row r="9" spans="1:8" s="438" customFormat="1" ht="16.5" thickTop="1" thickBot="1">
      <c r="A9" s="449">
        <v>0</v>
      </c>
      <c r="B9" s="450">
        <v>1</v>
      </c>
      <c r="C9" s="450">
        <v>2</v>
      </c>
      <c r="D9" s="450">
        <v>3</v>
      </c>
      <c r="E9" s="450">
        <v>4</v>
      </c>
      <c r="F9" s="450">
        <v>5</v>
      </c>
      <c r="G9" s="450">
        <v>6</v>
      </c>
      <c r="H9" s="451">
        <v>7</v>
      </c>
    </row>
    <row r="10" spans="1:8" ht="25.5" customHeight="1" thickTop="1">
      <c r="A10" s="319" t="s">
        <v>94</v>
      </c>
      <c r="B10" s="175">
        <v>435464</v>
      </c>
      <c r="C10" s="176">
        <v>165762472</v>
      </c>
      <c r="D10" s="175">
        <v>380.65711976190914</v>
      </c>
      <c r="E10" s="176">
        <v>380.49231353586447</v>
      </c>
      <c r="F10" s="176">
        <v>360.64233479893386</v>
      </c>
      <c r="G10" s="177">
        <v>100.04331394358881</v>
      </c>
      <c r="H10" s="178">
        <v>105.54976025599822</v>
      </c>
    </row>
    <row r="11" spans="1:8" ht="21.75" customHeight="1">
      <c r="A11" s="320" t="s">
        <v>269</v>
      </c>
      <c r="B11" s="175">
        <v>395439</v>
      </c>
      <c r="C11" s="179">
        <v>158540509</v>
      </c>
      <c r="D11" s="175">
        <v>400.92279466618112</v>
      </c>
      <c r="E11" s="179">
        <v>400.83615725776139</v>
      </c>
      <c r="F11" s="179">
        <v>380.48830142396554</v>
      </c>
      <c r="G11" s="180">
        <v>100.02161416999216</v>
      </c>
      <c r="H11" s="181">
        <v>105.37059698438563</v>
      </c>
    </row>
    <row r="12" spans="1:8" ht="16.5">
      <c r="A12" s="320" t="s">
        <v>72</v>
      </c>
      <c r="B12" s="182">
        <v>357683</v>
      </c>
      <c r="C12" s="179">
        <v>143366921</v>
      </c>
      <c r="D12" s="182">
        <v>400.82117685212881</v>
      </c>
      <c r="E12" s="179">
        <v>400.72529178134209</v>
      </c>
      <c r="F12" s="179">
        <v>380.34968941255477</v>
      </c>
      <c r="G12" s="180">
        <v>100.02392788095817</v>
      </c>
      <c r="H12" s="181">
        <v>105.38228057217347</v>
      </c>
    </row>
    <row r="13" spans="1:8" ht="18.75" customHeight="1">
      <c r="A13" s="320" t="s">
        <v>30</v>
      </c>
      <c r="B13" s="175">
        <v>3100</v>
      </c>
      <c r="C13" s="179">
        <v>722318</v>
      </c>
      <c r="D13" s="175">
        <v>233.0058064516129</v>
      </c>
      <c r="E13" s="179">
        <v>232.36065060994682</v>
      </c>
      <c r="F13" s="179">
        <v>223.32075471698113</v>
      </c>
      <c r="G13" s="180">
        <v>100.27765279533025</v>
      </c>
      <c r="H13" s="181">
        <v>104.33683458884322</v>
      </c>
    </row>
    <row r="14" spans="1:8" ht="16.5">
      <c r="A14" s="320" t="s">
        <v>72</v>
      </c>
      <c r="B14" s="182">
        <v>1972</v>
      </c>
      <c r="C14" s="179">
        <v>500664</v>
      </c>
      <c r="D14" s="182">
        <v>253.88640973630831</v>
      </c>
      <c r="E14" s="179">
        <v>252.29374389051807</v>
      </c>
      <c r="F14" s="179">
        <v>241.36304961678096</v>
      </c>
      <c r="G14" s="180">
        <v>100.63127441102199</v>
      </c>
      <c r="H14" s="181">
        <v>105.18859872686023</v>
      </c>
    </row>
    <row r="15" spans="1:8" ht="16.5">
      <c r="A15" s="319" t="s">
        <v>73</v>
      </c>
      <c r="B15" s="175">
        <v>428</v>
      </c>
      <c r="C15" s="179">
        <v>83677</v>
      </c>
      <c r="D15" s="175">
        <v>195.50700934579439</v>
      </c>
      <c r="E15" s="179">
        <v>196.52027027027026</v>
      </c>
      <c r="F15" s="179">
        <v>189.21497120921305</v>
      </c>
      <c r="G15" s="180">
        <v>99.484398773173695</v>
      </c>
      <c r="H15" s="181">
        <v>103.32533842135794</v>
      </c>
    </row>
    <row r="16" spans="1:8" ht="16.5">
      <c r="A16" s="320" t="s">
        <v>71</v>
      </c>
      <c r="B16" s="182">
        <v>188</v>
      </c>
      <c r="C16" s="179">
        <v>38659</v>
      </c>
      <c r="D16" s="182">
        <v>205.63297872340425</v>
      </c>
      <c r="E16" s="179">
        <v>205.97474747474749</v>
      </c>
      <c r="F16" s="179">
        <v>198.92369477911646</v>
      </c>
      <c r="G16" s="180">
        <v>99.834072498918758</v>
      </c>
      <c r="H16" s="181">
        <v>103.37279274434236</v>
      </c>
    </row>
    <row r="17" spans="1:8" ht="16.5">
      <c r="A17" s="319" t="s">
        <v>74</v>
      </c>
      <c r="B17" s="175">
        <v>2672</v>
      </c>
      <c r="C17" s="179">
        <v>638641</v>
      </c>
      <c r="D17" s="175">
        <v>239.01235029940119</v>
      </c>
      <c r="E17" s="179">
        <v>238.1409371594624</v>
      </c>
      <c r="F17" s="179">
        <v>228.80166563849477</v>
      </c>
      <c r="G17" s="180">
        <v>100.36592328489718</v>
      </c>
      <c r="H17" s="181">
        <v>104.46267933951113</v>
      </c>
    </row>
    <row r="18" spans="1:8" ht="16.5">
      <c r="A18" s="320" t="s">
        <v>71</v>
      </c>
      <c r="B18" s="182">
        <v>1784</v>
      </c>
      <c r="C18" s="179">
        <v>462005</v>
      </c>
      <c r="D18" s="182">
        <v>258.97141255605379</v>
      </c>
      <c r="E18" s="179">
        <v>257.25649350649348</v>
      </c>
      <c r="F18" s="179">
        <v>246.10179372197308</v>
      </c>
      <c r="G18" s="180">
        <v>100.66661837226552</v>
      </c>
      <c r="H18" s="181">
        <v>105.22938847354352</v>
      </c>
    </row>
    <row r="19" spans="1:8" ht="21" customHeight="1" thickBot="1">
      <c r="A19" s="321" t="s">
        <v>266</v>
      </c>
      <c r="B19" s="183">
        <v>36925</v>
      </c>
      <c r="C19" s="184">
        <v>6499645</v>
      </c>
      <c r="D19" s="183">
        <v>176.02288422477997</v>
      </c>
      <c r="E19" s="184">
        <v>175.97014605960086</v>
      </c>
      <c r="F19" s="184">
        <v>166.76267560436426</v>
      </c>
      <c r="G19" s="185">
        <v>100.02996995022168</v>
      </c>
      <c r="H19" s="186">
        <v>105.55292638886718</v>
      </c>
    </row>
    <row r="20" spans="1:8" ht="16.5" thickTop="1">
      <c r="A20" s="170"/>
      <c r="B20" s="170"/>
      <c r="C20" s="170"/>
      <c r="D20" s="170"/>
      <c r="E20" s="170"/>
      <c r="F20" s="170"/>
      <c r="G20" s="170"/>
      <c r="H20" s="170"/>
    </row>
    <row r="21" spans="1:8">
      <c r="D21" s="225"/>
    </row>
  </sheetData>
  <mergeCells count="3">
    <mergeCell ref="A5:H5"/>
    <mergeCell ref="A2:C2"/>
    <mergeCell ref="A4:H4"/>
  </mergeCells>
  <phoneticPr fontId="0" type="noConversion"/>
  <printOptions horizontalCentered="1" verticalCentered="1" gridLinesSet="0"/>
  <pageMargins left="0.4" right="0.22" top="0.32" bottom="0.14000000000000001" header="0.41" footer="0.14000000000000001"/>
  <pageSetup paperSize="9" scale="98" orientation="landscape" horizontalDpi="120" verticalDpi="144" r:id="rId1"/>
  <headerFooter alignWithMargins="0">
    <oddFooter>&amp;R&amp;"MS Sans Serif,Bold"Operator de date cu caracter personal nr. 4104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H44"/>
  <sheetViews>
    <sheetView workbookViewId="0">
      <selection activeCell="A13" sqref="A13:XFD16"/>
    </sheetView>
  </sheetViews>
  <sheetFormatPr defaultRowHeight="12.75"/>
  <cols>
    <col min="1" max="1" width="52.140625" style="148" customWidth="1"/>
    <col min="2" max="2" width="12.5703125" style="148" customWidth="1"/>
    <col min="3" max="3" width="19.5703125" style="148" customWidth="1"/>
    <col min="4" max="4" width="11.85546875" style="148" customWidth="1"/>
    <col min="5" max="5" width="12.7109375" style="148" customWidth="1"/>
    <col min="6" max="6" width="12" style="148" customWidth="1"/>
    <col min="7" max="7" width="9.140625" style="148"/>
    <col min="8" max="8" width="10" style="148" bestFit="1" customWidth="1"/>
    <col min="9" max="9" width="12" style="148" bestFit="1" customWidth="1"/>
    <col min="10" max="16384" width="9.140625" style="148"/>
  </cols>
  <sheetData>
    <row r="1" spans="1:8" ht="12.75" customHeight="1">
      <c r="A1" s="171"/>
      <c r="B1" s="172"/>
      <c r="C1" s="150"/>
      <c r="D1" s="151"/>
    </row>
    <row r="2" spans="1:8" ht="13.5" customHeight="1">
      <c r="A2" s="339" t="s">
        <v>95</v>
      </c>
      <c r="B2" s="336"/>
      <c r="C2" s="322"/>
      <c r="D2" s="323"/>
      <c r="E2" s="313"/>
      <c r="F2" s="313"/>
    </row>
    <row r="3" spans="1:8" ht="13.5" customHeight="1">
      <c r="A3" s="339"/>
      <c r="B3" s="336"/>
      <c r="C3" s="322"/>
      <c r="D3" s="323"/>
      <c r="E3" s="313"/>
      <c r="F3" s="313"/>
    </row>
    <row r="4" spans="1:8" ht="16.5" customHeight="1">
      <c r="A4" s="340" t="s">
        <v>390</v>
      </c>
      <c r="B4" s="341"/>
      <c r="C4" s="340"/>
      <c r="D4" s="342"/>
      <c r="E4" s="313"/>
      <c r="F4" s="313"/>
    </row>
    <row r="5" spans="1:8" ht="16.5" customHeight="1" thickBot="1">
      <c r="A5" s="340"/>
      <c r="B5" s="341"/>
      <c r="C5" s="340"/>
      <c r="D5" s="342"/>
      <c r="E5" s="313"/>
      <c r="F5" s="313"/>
    </row>
    <row r="6" spans="1:8" ht="82.5" customHeight="1" thickTop="1" thickBot="1">
      <c r="A6" s="344" t="s">
        <v>6</v>
      </c>
      <c r="B6" s="345" t="s">
        <v>262</v>
      </c>
      <c r="C6" s="345" t="s">
        <v>362</v>
      </c>
      <c r="D6" s="346" t="s">
        <v>350</v>
      </c>
      <c r="E6" s="345" t="s">
        <v>363</v>
      </c>
      <c r="F6" s="347" t="s">
        <v>7</v>
      </c>
    </row>
    <row r="7" spans="1:8" s="439" customFormat="1" ht="12.95" customHeight="1" thickTop="1" thickBot="1">
      <c r="A7" s="454">
        <v>0</v>
      </c>
      <c r="B7" s="455">
        <v>1</v>
      </c>
      <c r="C7" s="455">
        <v>2</v>
      </c>
      <c r="D7" s="456">
        <v>3</v>
      </c>
      <c r="E7" s="455">
        <v>4</v>
      </c>
      <c r="F7" s="457">
        <v>5</v>
      </c>
    </row>
    <row r="8" spans="1:8" ht="25.5" customHeight="1" thickTop="1">
      <c r="A8" s="348" t="s">
        <v>361</v>
      </c>
      <c r="B8" s="452">
        <v>5114771</v>
      </c>
      <c r="C8" s="452">
        <v>4518494585</v>
      </c>
      <c r="D8" s="440">
        <v>883.42070153287409</v>
      </c>
      <c r="E8" s="446">
        <v>882.81163368468503</v>
      </c>
      <c r="F8" s="441">
        <v>100.0689918239576</v>
      </c>
    </row>
    <row r="9" spans="1:8" ht="21.75" customHeight="1">
      <c r="A9" s="348" t="s">
        <v>359</v>
      </c>
      <c r="B9" s="453">
        <v>1124374</v>
      </c>
      <c r="C9" s="453">
        <v>336223873</v>
      </c>
      <c r="D9" s="440">
        <v>299.03205961717367</v>
      </c>
      <c r="E9" s="446">
        <v>299.29285560734724</v>
      </c>
      <c r="F9" s="442">
        <v>99.912862607547268</v>
      </c>
      <c r="H9" s="174"/>
    </row>
    <row r="10" spans="1:8" ht="15.95" customHeight="1">
      <c r="A10" s="348" t="s">
        <v>360</v>
      </c>
      <c r="B10" s="453">
        <v>541346</v>
      </c>
      <c r="C10" s="453">
        <v>207374830</v>
      </c>
      <c r="D10" s="440">
        <v>383.07261899044232</v>
      </c>
      <c r="E10" s="446">
        <v>382.95808494066983</v>
      </c>
      <c r="F10" s="442">
        <v>100.02990772470315</v>
      </c>
    </row>
    <row r="11" spans="1:8" ht="15.95" customHeight="1">
      <c r="A11" s="348" t="s">
        <v>258</v>
      </c>
      <c r="B11" s="187">
        <v>3812339</v>
      </c>
      <c r="C11" s="188">
        <v>3806445801</v>
      </c>
      <c r="D11" s="152">
        <v>998.45417760592647</v>
      </c>
      <c r="E11" s="156">
        <v>997.81787294901824</v>
      </c>
      <c r="F11" s="158">
        <v>100.06376961910171</v>
      </c>
    </row>
    <row r="12" spans="1:8" ht="15.95" customHeight="1">
      <c r="A12" s="348" t="s">
        <v>70</v>
      </c>
      <c r="B12" s="188">
        <v>2226571</v>
      </c>
      <c r="C12" s="188">
        <v>1894056981</v>
      </c>
      <c r="D12" s="155">
        <v>850.66094052244455</v>
      </c>
      <c r="E12" s="156">
        <v>850.35673465044454</v>
      </c>
      <c r="F12" s="158">
        <v>100.03577391224225</v>
      </c>
    </row>
    <row r="13" spans="1:8" ht="15.95" customHeight="1">
      <c r="A13" s="343" t="s">
        <v>273</v>
      </c>
      <c r="B13" s="189">
        <v>24065</v>
      </c>
      <c r="C13" s="188">
        <v>26780293</v>
      </c>
      <c r="D13" s="152">
        <v>1112.8316226885518</v>
      </c>
      <c r="E13" s="156">
        <v>1113.882966874304</v>
      </c>
      <c r="F13" s="158">
        <v>99.905614484015103</v>
      </c>
    </row>
    <row r="14" spans="1:8" ht="15.95" customHeight="1">
      <c r="A14" s="348" t="s">
        <v>68</v>
      </c>
      <c r="B14" s="190">
        <v>14511</v>
      </c>
      <c r="C14" s="188">
        <v>15390580</v>
      </c>
      <c r="D14" s="155">
        <v>1060.614706085039</v>
      </c>
      <c r="E14" s="156">
        <v>1061.9803468208092</v>
      </c>
      <c r="F14" s="158">
        <v>99.871406213885365</v>
      </c>
    </row>
    <row r="15" spans="1:8" ht="15.95" customHeight="1">
      <c r="A15" s="343" t="s">
        <v>274</v>
      </c>
      <c r="B15" s="189">
        <v>78943</v>
      </c>
      <c r="C15" s="188">
        <v>50839742</v>
      </c>
      <c r="D15" s="152">
        <v>644.00570031541747</v>
      </c>
      <c r="E15" s="156">
        <v>645.81570012561099</v>
      </c>
      <c r="F15" s="158">
        <v>99.719734312770427</v>
      </c>
    </row>
    <row r="16" spans="1:8" ht="15.95" customHeight="1">
      <c r="A16" s="348" t="s">
        <v>68</v>
      </c>
      <c r="B16" s="190">
        <v>41806</v>
      </c>
      <c r="C16" s="188">
        <v>24612645</v>
      </c>
      <c r="D16" s="155">
        <v>588.73475099268046</v>
      </c>
      <c r="E16" s="156">
        <v>591.07038314533418</v>
      </c>
      <c r="F16" s="158">
        <v>99.604847033575794</v>
      </c>
    </row>
    <row r="17" spans="1:8" ht="15.95" customHeight="1">
      <c r="A17" s="348" t="s">
        <v>29</v>
      </c>
      <c r="B17" s="187">
        <v>648065</v>
      </c>
      <c r="C17" s="191">
        <v>381550230</v>
      </c>
      <c r="D17" s="152">
        <v>588.75302631680461</v>
      </c>
      <c r="E17" s="156">
        <v>591.81467221771914</v>
      </c>
      <c r="F17" s="158">
        <v>99.482668131656567</v>
      </c>
    </row>
    <row r="18" spans="1:8" ht="15.95" customHeight="1">
      <c r="A18" s="348" t="s">
        <v>68</v>
      </c>
      <c r="B18" s="188">
        <v>288792</v>
      </c>
      <c r="C18" s="191">
        <v>153283535</v>
      </c>
      <c r="D18" s="155">
        <v>530.77486564724779</v>
      </c>
      <c r="E18" s="156">
        <v>533.5858768026003</v>
      </c>
      <c r="F18" s="158">
        <v>99.473184865349722</v>
      </c>
    </row>
    <row r="19" spans="1:8" ht="15.95" customHeight="1">
      <c r="A19" s="349" t="s">
        <v>8</v>
      </c>
      <c r="B19" s="187">
        <v>46691</v>
      </c>
      <c r="C19" s="188">
        <v>23140826</v>
      </c>
      <c r="D19" s="152">
        <v>495.61641429825875</v>
      </c>
      <c r="E19" s="156">
        <v>499.27698354424911</v>
      </c>
      <c r="F19" s="158">
        <v>99.266825957005906</v>
      </c>
    </row>
    <row r="20" spans="1:8" ht="15.95" customHeight="1">
      <c r="A20" s="348" t="s">
        <v>69</v>
      </c>
      <c r="B20" s="188">
        <v>16028</v>
      </c>
      <c r="C20" s="188">
        <v>6593758</v>
      </c>
      <c r="D20" s="155">
        <v>411.38994260044922</v>
      </c>
      <c r="E20" s="156">
        <v>413.66124269648805</v>
      </c>
      <c r="F20" s="158">
        <v>99.450927507437441</v>
      </c>
    </row>
    <row r="21" spans="1:8" ht="15.95" customHeight="1">
      <c r="A21" s="349" t="s">
        <v>9</v>
      </c>
      <c r="B21" s="187">
        <v>282621</v>
      </c>
      <c r="C21" s="188">
        <v>169088120</v>
      </c>
      <c r="D21" s="152">
        <v>598.28576078918411</v>
      </c>
      <c r="E21" s="156">
        <v>601.14392736165962</v>
      </c>
      <c r="F21" s="158">
        <v>99.524545380501536</v>
      </c>
    </row>
    <row r="22" spans="1:8" ht="15.95" customHeight="1">
      <c r="A22" s="348" t="s">
        <v>69</v>
      </c>
      <c r="B22" s="188">
        <v>119597</v>
      </c>
      <c r="C22" s="188">
        <v>64568251</v>
      </c>
      <c r="D22" s="155">
        <v>539.8818615851568</v>
      </c>
      <c r="E22" s="156">
        <v>542.31148626282686</v>
      </c>
      <c r="F22" s="158">
        <v>99.55198723626286</v>
      </c>
    </row>
    <row r="23" spans="1:8" ht="15.95" customHeight="1">
      <c r="A23" s="349" t="s">
        <v>35</v>
      </c>
      <c r="B23" s="187">
        <v>318753</v>
      </c>
      <c r="C23" s="188">
        <v>189321284</v>
      </c>
      <c r="D23" s="152">
        <v>593.94353621769835</v>
      </c>
      <c r="E23" s="156">
        <v>596.9004286864224</v>
      </c>
      <c r="F23" s="158">
        <v>99.504625507602469</v>
      </c>
    </row>
    <row r="24" spans="1:8" ht="15.95" customHeight="1">
      <c r="A24" s="348" t="s">
        <v>69</v>
      </c>
      <c r="B24" s="188">
        <v>153167</v>
      </c>
      <c r="C24" s="188">
        <v>82121526</v>
      </c>
      <c r="D24" s="155">
        <v>536.15678311907914</v>
      </c>
      <c r="E24" s="156">
        <v>539.10175914270042</v>
      </c>
      <c r="F24" s="158">
        <v>99.453725391602404</v>
      </c>
    </row>
    <row r="25" spans="1:8" ht="15.95" customHeight="1">
      <c r="A25" s="348" t="s">
        <v>265</v>
      </c>
      <c r="B25" s="192">
        <v>550875</v>
      </c>
      <c r="C25" s="193">
        <v>252767685</v>
      </c>
      <c r="D25" s="194">
        <v>458.84762423417288</v>
      </c>
      <c r="E25" s="195">
        <v>458.08466237924682</v>
      </c>
      <c r="F25" s="158">
        <v>100.16655476980245</v>
      </c>
    </row>
    <row r="26" spans="1:8" ht="17.25" customHeight="1">
      <c r="A26" s="350" t="s">
        <v>91</v>
      </c>
      <c r="B26" s="196">
        <v>484</v>
      </c>
      <c r="C26" s="197">
        <v>110834</v>
      </c>
      <c r="D26" s="173">
        <v>228.99586776859505</v>
      </c>
      <c r="E26" s="198">
        <v>228.99398797595191</v>
      </c>
      <c r="F26" s="199">
        <v>100.00082089170101</v>
      </c>
    </row>
    <row r="27" spans="1:8" ht="17.25" thickBot="1">
      <c r="A27" s="351" t="s">
        <v>69</v>
      </c>
      <c r="B27" s="298">
        <v>319</v>
      </c>
      <c r="C27" s="200">
        <v>72154</v>
      </c>
      <c r="D27" s="201">
        <v>226.18808777429467</v>
      </c>
      <c r="E27" s="202">
        <v>225.73493975903614</v>
      </c>
      <c r="F27" s="203">
        <v>100.20074340983378</v>
      </c>
    </row>
    <row r="28" spans="1:8" ht="16.5" thickTop="1">
      <c r="A28" s="170"/>
      <c r="B28" s="299"/>
      <c r="C28" s="170"/>
      <c r="D28" s="170"/>
      <c r="E28" s="204"/>
      <c r="F28" s="205"/>
    </row>
    <row r="29" spans="1:8" ht="15.75" customHeight="1">
      <c r="A29" s="512"/>
      <c r="B29" s="512"/>
      <c r="C29" s="512"/>
      <c r="D29" s="512"/>
      <c r="E29" s="512"/>
      <c r="F29" s="512"/>
      <c r="G29" s="169"/>
      <c r="H29" s="169"/>
    </row>
    <row r="30" spans="1:8" ht="33.75" customHeight="1">
      <c r="A30" s="512"/>
      <c r="B30" s="512"/>
      <c r="C30" s="512"/>
      <c r="D30" s="512"/>
      <c r="E30" s="512"/>
      <c r="F30" s="512"/>
      <c r="G30" s="297"/>
      <c r="H30" s="297"/>
    </row>
    <row r="31" spans="1:8" ht="15.75">
      <c r="C31" s="225"/>
      <c r="D31" s="170"/>
      <c r="E31" s="204"/>
      <c r="F31" s="205"/>
    </row>
    <row r="32" spans="1:8" ht="15.75">
      <c r="D32" s="170"/>
    </row>
    <row r="33" spans="4:4" ht="15.75">
      <c r="D33" s="170"/>
    </row>
    <row r="34" spans="4:4" ht="25.5" customHeight="1">
      <c r="D34" s="170"/>
    </row>
    <row r="35" spans="4:4" ht="20.25" customHeight="1">
      <c r="D35" s="170" t="s">
        <v>0</v>
      </c>
    </row>
    <row r="36" spans="4:4" ht="19.5" customHeight="1">
      <c r="D36" s="170" t="s">
        <v>0</v>
      </c>
    </row>
    <row r="37" spans="4:4" ht="21" customHeight="1">
      <c r="D37" s="170" t="s">
        <v>0</v>
      </c>
    </row>
    <row r="38" spans="4:4" ht="20.25" customHeight="1">
      <c r="D38" s="170" t="s">
        <v>0</v>
      </c>
    </row>
    <row r="39" spans="4:4" ht="17.25" customHeight="1">
      <c r="D39" s="170" t="s">
        <v>0</v>
      </c>
    </row>
    <row r="40" spans="4:4" ht="19.5" customHeight="1">
      <c r="D40" s="170" t="s">
        <v>0</v>
      </c>
    </row>
    <row r="41" spans="4:4" ht="18" customHeight="1">
      <c r="D41" s="170" t="s">
        <v>0</v>
      </c>
    </row>
    <row r="42" spans="4:4" ht="17.25" customHeight="1">
      <c r="D42" s="170" t="s">
        <v>0</v>
      </c>
    </row>
    <row r="43" spans="4:4" ht="18" customHeight="1">
      <c r="D43" s="170" t="s">
        <v>0</v>
      </c>
    </row>
    <row r="44" spans="4:4" ht="16.5" customHeight="1">
      <c r="D44" s="170" t="s">
        <v>0</v>
      </c>
    </row>
  </sheetData>
  <mergeCells count="2">
    <mergeCell ref="A29:F29"/>
    <mergeCell ref="A30:F30"/>
  </mergeCells>
  <phoneticPr fontId="0" type="noConversion"/>
  <printOptions horizontalCentered="1" verticalCentered="1"/>
  <pageMargins left="0.23" right="0.43" top="0.64" bottom="0.14000000000000001" header="0.17" footer="0.16"/>
  <pageSetup paperSize="9" scale="90" orientation="landscape" r:id="rId1"/>
  <headerFooter alignWithMargins="0">
    <oddHeader>&amp;L&amp;"MS Sans Serif,Bold"CNPP
SERVICIUL PROIECTE, STUDII ȘI ANALIZE</oddHeader>
    <oddFooter>&amp;R&amp;"MS Sans Serif,Bold"Operator de date cu caracter personal nr. 4104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4"/>
    <pageSetUpPr fitToPage="1"/>
  </sheetPr>
  <dimension ref="A1:J59"/>
  <sheetViews>
    <sheetView topLeftCell="A22" workbookViewId="0">
      <selection activeCell="A31" sqref="A1:XFD1048576"/>
    </sheetView>
  </sheetViews>
  <sheetFormatPr defaultRowHeight="12.75"/>
  <cols>
    <col min="1" max="1" width="8" style="254" customWidth="1"/>
    <col min="2" max="2" width="10.42578125" style="247" customWidth="1"/>
    <col min="3" max="3" width="9.85546875" style="245" customWidth="1"/>
    <col min="4" max="4" width="19" style="246" customWidth="1"/>
    <col min="5" max="5" width="12.85546875" style="245" customWidth="1"/>
    <col min="6" max="6" width="20.42578125" style="246" customWidth="1"/>
    <col min="7" max="7" width="12.28515625" style="247" customWidth="1"/>
    <col min="8" max="8" width="9.140625" style="247"/>
    <col min="9" max="9" width="10.140625" style="247" bestFit="1" customWidth="1"/>
    <col min="10" max="16384" width="9.140625" style="247"/>
  </cols>
  <sheetData>
    <row r="1" spans="1:10" ht="29.25" customHeight="1">
      <c r="A1" s="514" t="s">
        <v>108</v>
      </c>
      <c r="B1" s="514"/>
      <c r="C1" s="368"/>
      <c r="D1" s="369"/>
      <c r="E1" s="368"/>
      <c r="F1" s="369"/>
      <c r="G1" s="370"/>
    </row>
    <row r="2" spans="1:10" s="251" customFormat="1" ht="18">
      <c r="A2" s="371" t="s">
        <v>275</v>
      </c>
      <c r="B2" s="372"/>
      <c r="C2" s="372"/>
      <c r="D2" s="372"/>
      <c r="E2" s="372"/>
      <c r="F2" s="373"/>
      <c r="G2" s="374"/>
      <c r="H2" s="248"/>
      <c r="I2" s="249"/>
      <c r="J2" s="250"/>
    </row>
    <row r="3" spans="1:10" s="252" customFormat="1" ht="7.5" customHeight="1">
      <c r="A3" s="515"/>
      <c r="B3" s="515"/>
      <c r="C3" s="515"/>
      <c r="D3" s="515"/>
      <c r="E3" s="515"/>
      <c r="F3" s="352"/>
      <c r="G3" s="353"/>
    </row>
    <row r="4" spans="1:10" s="252" customFormat="1" ht="18" customHeight="1">
      <c r="A4" s="513"/>
      <c r="B4" s="513"/>
      <c r="C4" s="513"/>
      <c r="D4" s="513"/>
      <c r="E4" s="513"/>
      <c r="F4" s="513"/>
      <c r="G4" s="513"/>
    </row>
    <row r="5" spans="1:10" s="252" customFormat="1" ht="16.5" customHeight="1">
      <c r="A5" s="513" t="s">
        <v>271</v>
      </c>
      <c r="B5" s="513"/>
      <c r="C5" s="513"/>
      <c r="D5" s="513"/>
      <c r="E5" s="513"/>
      <c r="F5" s="513"/>
      <c r="G5" s="513"/>
    </row>
    <row r="6" spans="1:10" s="252" customFormat="1" ht="16.5" customHeight="1">
      <c r="A6" s="516" t="s">
        <v>392</v>
      </c>
      <c r="B6" s="517"/>
      <c r="C6" s="517"/>
      <c r="D6" s="517"/>
      <c r="E6" s="517"/>
      <c r="F6" s="517"/>
      <c r="G6" s="517"/>
    </row>
    <row r="7" spans="1:10" s="252" customFormat="1" ht="10.5" customHeight="1" thickBot="1">
      <c r="A7" s="513"/>
      <c r="B7" s="513"/>
      <c r="C7" s="513"/>
      <c r="D7" s="513"/>
      <c r="E7" s="513"/>
      <c r="F7" s="352"/>
      <c r="G7" s="353"/>
    </row>
    <row r="8" spans="1:10" ht="50.25" thickBot="1">
      <c r="A8" s="253"/>
      <c r="B8" s="253"/>
      <c r="C8" s="354" t="s">
        <v>367</v>
      </c>
      <c r="D8" s="355" t="s">
        <v>279</v>
      </c>
      <c r="E8" s="356" t="s">
        <v>366</v>
      </c>
      <c r="F8" s="357" t="s">
        <v>109</v>
      </c>
      <c r="G8" s="356" t="s">
        <v>365</v>
      </c>
    </row>
    <row r="9" spans="1:10" ht="16.5" customHeight="1">
      <c r="C9" s="362" t="s">
        <v>110</v>
      </c>
      <c r="D9" s="358" t="s">
        <v>111</v>
      </c>
      <c r="E9" s="255">
        <v>84882</v>
      </c>
      <c r="F9" s="255">
        <v>77950982</v>
      </c>
      <c r="G9" s="256">
        <v>918</v>
      </c>
    </row>
    <row r="10" spans="1:10" ht="16.5" customHeight="1">
      <c r="C10" s="363" t="s">
        <v>112</v>
      </c>
      <c r="D10" s="359" t="s">
        <v>113</v>
      </c>
      <c r="E10" s="257">
        <v>100980</v>
      </c>
      <c r="F10" s="257">
        <v>86147528</v>
      </c>
      <c r="G10" s="256">
        <v>853</v>
      </c>
    </row>
    <row r="11" spans="1:10" ht="18" customHeight="1">
      <c r="C11" s="363" t="s">
        <v>114</v>
      </c>
      <c r="D11" s="359" t="s">
        <v>281</v>
      </c>
      <c r="E11" s="257">
        <v>147194</v>
      </c>
      <c r="F11" s="257">
        <v>138121673</v>
      </c>
      <c r="G11" s="256">
        <v>938</v>
      </c>
    </row>
    <row r="12" spans="1:10" ht="16.5">
      <c r="C12" s="363" t="s">
        <v>115</v>
      </c>
      <c r="D12" s="359" t="s">
        <v>282</v>
      </c>
      <c r="E12" s="257">
        <v>141154</v>
      </c>
      <c r="F12" s="257">
        <v>130300663</v>
      </c>
      <c r="G12" s="256">
        <v>923</v>
      </c>
    </row>
    <row r="13" spans="1:10" ht="16.5">
      <c r="C13" s="363" t="s">
        <v>116</v>
      </c>
      <c r="D13" s="359" t="s">
        <v>117</v>
      </c>
      <c r="E13" s="257">
        <v>146409</v>
      </c>
      <c r="F13" s="257">
        <v>128873094</v>
      </c>
      <c r="G13" s="256">
        <v>880</v>
      </c>
    </row>
    <row r="14" spans="1:10" ht="16.5">
      <c r="C14" s="363" t="s">
        <v>118</v>
      </c>
      <c r="D14" s="359" t="s">
        <v>283</v>
      </c>
      <c r="E14" s="257">
        <v>57503</v>
      </c>
      <c r="F14" s="257">
        <v>44669122</v>
      </c>
      <c r="G14" s="256">
        <v>777</v>
      </c>
    </row>
    <row r="15" spans="1:10" ht="16.5">
      <c r="C15" s="363" t="s">
        <v>119</v>
      </c>
      <c r="D15" s="359" t="s">
        <v>284</v>
      </c>
      <c r="E15" s="257">
        <v>77761</v>
      </c>
      <c r="F15" s="257">
        <v>58393559</v>
      </c>
      <c r="G15" s="256">
        <v>751</v>
      </c>
      <c r="I15" s="245"/>
    </row>
    <row r="16" spans="1:10" ht="16.5">
      <c r="C16" s="363" t="s">
        <v>120</v>
      </c>
      <c r="D16" s="359" t="s">
        <v>285</v>
      </c>
      <c r="E16" s="257">
        <v>142495</v>
      </c>
      <c r="F16" s="257">
        <v>158822104</v>
      </c>
      <c r="G16" s="256">
        <v>1115</v>
      </c>
    </row>
    <row r="17" spans="3:7" ht="16.5">
      <c r="C17" s="363" t="s">
        <v>121</v>
      </c>
      <c r="D17" s="359" t="s">
        <v>286</v>
      </c>
      <c r="E17" s="257">
        <v>79200</v>
      </c>
      <c r="F17" s="257">
        <v>69261651</v>
      </c>
      <c r="G17" s="256">
        <v>875</v>
      </c>
    </row>
    <row r="18" spans="3:7" ht="16.5">
      <c r="C18" s="363" t="s">
        <v>122</v>
      </c>
      <c r="D18" s="359" t="s">
        <v>287</v>
      </c>
      <c r="E18" s="257">
        <v>109093</v>
      </c>
      <c r="F18" s="257">
        <v>89530989</v>
      </c>
      <c r="G18" s="256">
        <v>821</v>
      </c>
    </row>
    <row r="19" spans="3:7" ht="16.5">
      <c r="C19" s="363" t="s">
        <v>123</v>
      </c>
      <c r="D19" s="359" t="s">
        <v>288</v>
      </c>
      <c r="E19" s="257">
        <v>74477</v>
      </c>
      <c r="F19" s="257">
        <v>68814656</v>
      </c>
      <c r="G19" s="256">
        <v>924</v>
      </c>
    </row>
    <row r="20" spans="3:7" ht="16.5">
      <c r="C20" s="363" t="s">
        <v>124</v>
      </c>
      <c r="D20" s="359" t="s">
        <v>125</v>
      </c>
      <c r="E20" s="257">
        <v>165993</v>
      </c>
      <c r="F20" s="257">
        <v>163791290</v>
      </c>
      <c r="G20" s="256">
        <v>987</v>
      </c>
    </row>
    <row r="21" spans="3:7" ht="16.5">
      <c r="C21" s="363" t="s">
        <v>126</v>
      </c>
      <c r="D21" s="359" t="s">
        <v>289</v>
      </c>
      <c r="E21" s="257">
        <v>143987</v>
      </c>
      <c r="F21" s="257">
        <v>138471617</v>
      </c>
      <c r="G21" s="256">
        <v>962</v>
      </c>
    </row>
    <row r="22" spans="3:7" ht="16.5">
      <c r="C22" s="363" t="s">
        <v>127</v>
      </c>
      <c r="D22" s="359" t="s">
        <v>128</v>
      </c>
      <c r="E22" s="257">
        <v>45092</v>
      </c>
      <c r="F22" s="257">
        <v>39606550</v>
      </c>
      <c r="G22" s="256">
        <v>878</v>
      </c>
    </row>
    <row r="23" spans="3:7" ht="16.5">
      <c r="C23" s="363" t="s">
        <v>129</v>
      </c>
      <c r="D23" s="359" t="s">
        <v>290</v>
      </c>
      <c r="E23" s="257">
        <v>112190</v>
      </c>
      <c r="F23" s="257">
        <v>99294810</v>
      </c>
      <c r="G23" s="256">
        <v>885</v>
      </c>
    </row>
    <row r="24" spans="3:7" ht="16.5">
      <c r="C24" s="363" t="s">
        <v>130</v>
      </c>
      <c r="D24" s="359" t="s">
        <v>131</v>
      </c>
      <c r="E24" s="257">
        <v>151850</v>
      </c>
      <c r="F24" s="257">
        <v>132780130</v>
      </c>
      <c r="G24" s="256">
        <v>874</v>
      </c>
    </row>
    <row r="25" spans="3:7" ht="16.5">
      <c r="C25" s="363" t="s">
        <v>132</v>
      </c>
      <c r="D25" s="359" t="s">
        <v>291</v>
      </c>
      <c r="E25" s="257">
        <v>126482</v>
      </c>
      <c r="F25" s="257">
        <v>127222440</v>
      </c>
      <c r="G25" s="256">
        <v>1006</v>
      </c>
    </row>
    <row r="26" spans="3:7" ht="16.5">
      <c r="C26" s="363" t="s">
        <v>133</v>
      </c>
      <c r="D26" s="359" t="s">
        <v>134</v>
      </c>
      <c r="E26" s="257">
        <v>76625</v>
      </c>
      <c r="F26" s="257">
        <v>74928999</v>
      </c>
      <c r="G26" s="256">
        <v>978</v>
      </c>
    </row>
    <row r="27" spans="3:7" ht="16.5">
      <c r="C27" s="363" t="s">
        <v>135</v>
      </c>
      <c r="D27" s="359" t="s">
        <v>136</v>
      </c>
      <c r="E27" s="257">
        <v>73683</v>
      </c>
      <c r="F27" s="257">
        <v>65029879</v>
      </c>
      <c r="G27" s="256">
        <v>883</v>
      </c>
    </row>
    <row r="28" spans="3:7" ht="16.5">
      <c r="C28" s="363" t="s">
        <v>137</v>
      </c>
      <c r="D28" s="359" t="s">
        <v>138</v>
      </c>
      <c r="E28" s="257">
        <v>125059</v>
      </c>
      <c r="F28" s="257">
        <v>142492866</v>
      </c>
      <c r="G28" s="256">
        <v>1139</v>
      </c>
    </row>
    <row r="29" spans="3:7" ht="16.5">
      <c r="C29" s="363" t="s">
        <v>139</v>
      </c>
      <c r="D29" s="359" t="s">
        <v>292</v>
      </c>
      <c r="E29" s="257">
        <v>56464</v>
      </c>
      <c r="F29" s="257">
        <v>45628548</v>
      </c>
      <c r="G29" s="256">
        <v>808</v>
      </c>
    </row>
    <row r="30" spans="3:7" ht="16.5">
      <c r="C30" s="363" t="s">
        <v>140</v>
      </c>
      <c r="D30" s="359" t="s">
        <v>293</v>
      </c>
      <c r="E30" s="257">
        <v>147983</v>
      </c>
      <c r="F30" s="257">
        <v>134874249</v>
      </c>
      <c r="G30" s="256">
        <v>911</v>
      </c>
    </row>
    <row r="31" spans="3:7" ht="16.5">
      <c r="C31" s="363" t="s">
        <v>141</v>
      </c>
      <c r="D31" s="359" t="s">
        <v>142</v>
      </c>
      <c r="E31" s="257">
        <v>57148</v>
      </c>
      <c r="F31" s="257">
        <v>42730071</v>
      </c>
      <c r="G31" s="256">
        <v>748</v>
      </c>
    </row>
    <row r="32" spans="3:7" ht="16.5">
      <c r="C32" s="363" t="s">
        <v>143</v>
      </c>
      <c r="D32" s="359" t="s">
        <v>294</v>
      </c>
      <c r="E32" s="257">
        <v>112110</v>
      </c>
      <c r="F32" s="257">
        <v>100740405</v>
      </c>
      <c r="G32" s="256">
        <v>899</v>
      </c>
    </row>
    <row r="33" spans="3:7" ht="16.5">
      <c r="C33" s="363" t="s">
        <v>144</v>
      </c>
      <c r="D33" s="359" t="s">
        <v>295</v>
      </c>
      <c r="E33" s="257">
        <v>58996</v>
      </c>
      <c r="F33" s="257">
        <v>52885263</v>
      </c>
      <c r="G33" s="256">
        <v>896</v>
      </c>
    </row>
    <row r="34" spans="3:7" ht="16.5">
      <c r="C34" s="363" t="s">
        <v>145</v>
      </c>
      <c r="D34" s="359" t="s">
        <v>296</v>
      </c>
      <c r="E34" s="257">
        <v>133838</v>
      </c>
      <c r="F34" s="257">
        <v>118158255</v>
      </c>
      <c r="G34" s="256">
        <v>883</v>
      </c>
    </row>
    <row r="35" spans="3:7" ht="16.5">
      <c r="C35" s="363" t="s">
        <v>146</v>
      </c>
      <c r="D35" s="359" t="s">
        <v>297</v>
      </c>
      <c r="E35" s="257">
        <v>115678</v>
      </c>
      <c r="F35" s="257">
        <v>101720735</v>
      </c>
      <c r="G35" s="256">
        <v>879</v>
      </c>
    </row>
    <row r="36" spans="3:7" ht="16.5">
      <c r="C36" s="363" t="s">
        <v>147</v>
      </c>
      <c r="D36" s="359" t="s">
        <v>148</v>
      </c>
      <c r="E36" s="257">
        <v>93290</v>
      </c>
      <c r="F36" s="257">
        <v>74427352</v>
      </c>
      <c r="G36" s="256">
        <v>798</v>
      </c>
    </row>
    <row r="37" spans="3:7" ht="16.5">
      <c r="C37" s="363" t="s">
        <v>149</v>
      </c>
      <c r="D37" s="359" t="s">
        <v>150</v>
      </c>
      <c r="E37" s="257">
        <v>196584</v>
      </c>
      <c r="F37" s="257">
        <v>196447625</v>
      </c>
      <c r="G37" s="256">
        <v>999</v>
      </c>
    </row>
    <row r="38" spans="3:7" ht="16.5">
      <c r="C38" s="363" t="s">
        <v>151</v>
      </c>
      <c r="D38" s="359" t="s">
        <v>152</v>
      </c>
      <c r="E38" s="257">
        <v>76550</v>
      </c>
      <c r="F38" s="257">
        <v>60163297</v>
      </c>
      <c r="G38" s="256">
        <v>786</v>
      </c>
    </row>
    <row r="39" spans="3:7" ht="16.5">
      <c r="C39" s="363" t="s">
        <v>153</v>
      </c>
      <c r="D39" s="359" t="s">
        <v>298</v>
      </c>
      <c r="E39" s="257">
        <v>55631</v>
      </c>
      <c r="F39" s="257">
        <v>47299803</v>
      </c>
      <c r="G39" s="256">
        <v>850</v>
      </c>
    </row>
    <row r="40" spans="3:7" ht="16.5">
      <c r="C40" s="363" t="s">
        <v>154</v>
      </c>
      <c r="D40" s="359" t="s">
        <v>155</v>
      </c>
      <c r="E40" s="257">
        <v>95725</v>
      </c>
      <c r="F40" s="257">
        <v>91409876</v>
      </c>
      <c r="G40" s="256">
        <v>955</v>
      </c>
    </row>
    <row r="41" spans="3:7" ht="16.5">
      <c r="C41" s="363" t="s">
        <v>156</v>
      </c>
      <c r="D41" s="359" t="s">
        <v>157</v>
      </c>
      <c r="E41" s="257">
        <v>137393</v>
      </c>
      <c r="F41" s="257">
        <v>111833507</v>
      </c>
      <c r="G41" s="256">
        <v>814</v>
      </c>
    </row>
    <row r="42" spans="3:7" ht="16.5">
      <c r="C42" s="363" t="s">
        <v>158</v>
      </c>
      <c r="D42" s="359" t="s">
        <v>159</v>
      </c>
      <c r="E42" s="257">
        <v>93552</v>
      </c>
      <c r="F42" s="257">
        <v>75011654</v>
      </c>
      <c r="G42" s="256">
        <v>802</v>
      </c>
    </row>
    <row r="43" spans="3:7" ht="16.5">
      <c r="C43" s="363" t="s">
        <v>160</v>
      </c>
      <c r="D43" s="359" t="s">
        <v>299</v>
      </c>
      <c r="E43" s="257">
        <v>150038</v>
      </c>
      <c r="F43" s="257">
        <v>139832918</v>
      </c>
      <c r="G43" s="256">
        <v>932</v>
      </c>
    </row>
    <row r="44" spans="3:7" ht="16.5">
      <c r="C44" s="363" t="s">
        <v>161</v>
      </c>
      <c r="D44" s="359" t="s">
        <v>162</v>
      </c>
      <c r="E44" s="257">
        <v>44682</v>
      </c>
      <c r="F44" s="257">
        <v>37100498</v>
      </c>
      <c r="G44" s="256">
        <v>830</v>
      </c>
    </row>
    <row r="45" spans="3:7" ht="16.5">
      <c r="C45" s="363" t="s">
        <v>163</v>
      </c>
      <c r="D45" s="359" t="s">
        <v>164</v>
      </c>
      <c r="E45" s="257">
        <v>81695</v>
      </c>
      <c r="F45" s="257">
        <v>63568443</v>
      </c>
      <c r="G45" s="256">
        <v>778</v>
      </c>
    </row>
    <row r="46" spans="3:7" ht="16.5">
      <c r="C46" s="363" t="s">
        <v>165</v>
      </c>
      <c r="D46" s="359" t="s">
        <v>300</v>
      </c>
      <c r="E46" s="257">
        <v>100071</v>
      </c>
      <c r="F46" s="257">
        <v>86836871</v>
      </c>
      <c r="G46" s="256">
        <v>868</v>
      </c>
    </row>
    <row r="47" spans="3:7" ht="16.5">
      <c r="C47" s="363" t="s">
        <v>166</v>
      </c>
      <c r="D47" s="359" t="s">
        <v>167</v>
      </c>
      <c r="E47" s="257">
        <v>69245</v>
      </c>
      <c r="F47" s="257">
        <v>53516085</v>
      </c>
      <c r="G47" s="256">
        <v>773</v>
      </c>
    </row>
    <row r="48" spans="3:7" ht="16.5">
      <c r="C48" s="363" t="s">
        <v>168</v>
      </c>
      <c r="D48" s="359" t="s">
        <v>301</v>
      </c>
      <c r="E48" s="257">
        <v>62661</v>
      </c>
      <c r="F48" s="257">
        <v>49162744</v>
      </c>
      <c r="G48" s="256">
        <v>785</v>
      </c>
    </row>
    <row r="49" spans="3:7" ht="16.5">
      <c r="C49" s="363" t="s">
        <v>169</v>
      </c>
      <c r="D49" s="359" t="s">
        <v>302</v>
      </c>
      <c r="E49" s="257">
        <v>61860</v>
      </c>
      <c r="F49" s="257">
        <v>84580204</v>
      </c>
      <c r="G49" s="256">
        <v>1367</v>
      </c>
    </row>
    <row r="50" spans="3:7" ht="16.5">
      <c r="C50" s="363" t="s">
        <v>170</v>
      </c>
      <c r="D50" s="359" t="s">
        <v>303</v>
      </c>
      <c r="E50" s="257">
        <v>97139</v>
      </c>
      <c r="F50" s="257">
        <v>116588118</v>
      </c>
      <c r="G50" s="256">
        <v>1200</v>
      </c>
    </row>
    <row r="51" spans="3:7" ht="16.5">
      <c r="C51" s="363" t="s">
        <v>171</v>
      </c>
      <c r="D51" s="359" t="s">
        <v>304</v>
      </c>
      <c r="E51" s="257">
        <v>98795</v>
      </c>
      <c r="F51" s="257">
        <v>113938891</v>
      </c>
      <c r="G51" s="256">
        <v>1153</v>
      </c>
    </row>
    <row r="52" spans="3:7" ht="16.5">
      <c r="C52" s="363" t="s">
        <v>172</v>
      </c>
      <c r="D52" s="359" t="s">
        <v>305</v>
      </c>
      <c r="E52" s="257">
        <v>73599</v>
      </c>
      <c r="F52" s="257">
        <v>83923762</v>
      </c>
      <c r="G52" s="256">
        <v>1140</v>
      </c>
    </row>
    <row r="53" spans="3:7" ht="16.5">
      <c r="C53" s="363" t="s">
        <v>173</v>
      </c>
      <c r="D53" s="359" t="s">
        <v>306</v>
      </c>
      <c r="E53" s="257">
        <v>59578</v>
      </c>
      <c r="F53" s="257">
        <v>59522691</v>
      </c>
      <c r="G53" s="256">
        <v>999</v>
      </c>
    </row>
    <row r="54" spans="3:7" ht="16.5">
      <c r="C54" s="363" t="s">
        <v>174</v>
      </c>
      <c r="D54" s="359" t="s">
        <v>307</v>
      </c>
      <c r="E54" s="257">
        <v>94348</v>
      </c>
      <c r="F54" s="257">
        <v>113602790</v>
      </c>
      <c r="G54" s="256">
        <v>1204</v>
      </c>
    </row>
    <row r="55" spans="3:7" ht="17.25" thickBot="1">
      <c r="C55" s="364" t="s">
        <v>175</v>
      </c>
      <c r="D55" s="360" t="s">
        <v>176</v>
      </c>
      <c r="E55" s="258">
        <v>72545</v>
      </c>
      <c r="F55" s="258">
        <v>62722856</v>
      </c>
      <c r="G55" s="259">
        <v>865</v>
      </c>
    </row>
    <row r="56" spans="3:7" ht="17.25" thickBot="1">
      <c r="C56" s="365"/>
      <c r="D56" s="361" t="s">
        <v>177</v>
      </c>
      <c r="E56" s="260">
        <v>485319</v>
      </c>
      <c r="F56" s="260">
        <v>572156456</v>
      </c>
      <c r="G56" s="261">
        <v>1179</v>
      </c>
    </row>
    <row r="57" spans="3:7" ht="17.25" thickBot="1">
      <c r="C57" s="365"/>
      <c r="D57" s="361" t="s">
        <v>308</v>
      </c>
      <c r="E57" s="262">
        <v>4679307</v>
      </c>
      <c r="F57" s="262">
        <v>4352732113</v>
      </c>
      <c r="G57" s="261">
        <v>930</v>
      </c>
    </row>
    <row r="59" spans="3:7" ht="16.5">
      <c r="C59" s="366" t="s">
        <v>364</v>
      </c>
    </row>
  </sheetData>
  <mergeCells count="6">
    <mergeCell ref="A7:E7"/>
    <mergeCell ref="A1:B1"/>
    <mergeCell ref="A3:E3"/>
    <mergeCell ref="A4:G4"/>
    <mergeCell ref="A5:G5"/>
    <mergeCell ref="A6:G6"/>
  </mergeCells>
  <printOptions verticalCentered="1"/>
  <pageMargins left="0" right="0" top="0" bottom="0.19" header="0" footer="0.47244094488188998"/>
  <pageSetup paperSize="9" scale="83" orientation="portrait" r:id="rId1"/>
  <headerFooter alignWithMargins="0">
    <oddHeader xml:space="preserve">&amp;C&amp;"Times New Roman,Bold"&amp;12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3"/>
    <pageSetUpPr fitToPage="1"/>
  </sheetPr>
  <dimension ref="A1:K58"/>
  <sheetViews>
    <sheetView topLeftCell="A25" workbookViewId="0">
      <selection activeCell="E38" sqref="E38"/>
    </sheetView>
  </sheetViews>
  <sheetFormatPr defaultRowHeight="12.75"/>
  <cols>
    <col min="1" max="1" width="9.140625" style="287"/>
    <col min="2" max="2" width="19.28515625" style="263" customWidth="1"/>
    <col min="3" max="3" width="13" style="272" customWidth="1"/>
    <col min="4" max="4" width="23.5703125" style="286" customWidth="1"/>
    <col min="5" max="5" width="11.42578125" style="272" customWidth="1"/>
    <col min="6" max="6" width="9.140625" style="263"/>
    <col min="7" max="7" width="8.85546875" style="263" customWidth="1"/>
    <col min="8" max="8" width="13.85546875" style="263" hidden="1" customWidth="1"/>
    <col min="9" max="16384" width="9.140625" style="263"/>
  </cols>
  <sheetData>
    <row r="1" spans="1:11" s="375" customFormat="1" ht="18">
      <c r="A1" s="376" t="s">
        <v>108</v>
      </c>
      <c r="D1" s="376"/>
      <c r="E1" s="376"/>
      <c r="F1" s="376"/>
      <c r="G1" s="376"/>
      <c r="H1" s="376"/>
      <c r="I1" s="376"/>
      <c r="J1" s="376"/>
      <c r="K1" s="376"/>
    </row>
    <row r="2" spans="1:11" s="378" customFormat="1" ht="18">
      <c r="A2" s="377" t="s">
        <v>277</v>
      </c>
      <c r="F2" s="379"/>
      <c r="G2" s="380"/>
      <c r="H2" s="380"/>
    </row>
    <row r="3" spans="1:11" s="378" customFormat="1" ht="18">
      <c r="A3" s="377"/>
      <c r="F3" s="379"/>
      <c r="G3" s="380"/>
      <c r="H3" s="380"/>
    </row>
    <row r="4" spans="1:11" s="375" customFormat="1" ht="18" customHeight="1">
      <c r="A4" s="376"/>
      <c r="F4" s="381"/>
      <c r="G4" s="382"/>
      <c r="H4" s="382"/>
    </row>
    <row r="5" spans="1:11" s="375" customFormat="1" ht="18">
      <c r="A5" s="519" t="s">
        <v>178</v>
      </c>
      <c r="B5" s="519"/>
      <c r="C5" s="519"/>
      <c r="D5" s="519"/>
      <c r="E5" s="519"/>
      <c r="F5" s="519"/>
    </row>
    <row r="6" spans="1:11" s="375" customFormat="1" ht="18.75" thickBot="1">
      <c r="A6" s="520" t="s">
        <v>392</v>
      </c>
      <c r="B6" s="521"/>
      <c r="C6" s="521"/>
      <c r="D6" s="521"/>
      <c r="E6" s="521"/>
      <c r="F6" s="521"/>
    </row>
    <row r="7" spans="1:11" ht="71.25" customHeight="1" thickBot="1">
      <c r="A7" s="354" t="s">
        <v>367</v>
      </c>
      <c r="B7" s="355" t="s">
        <v>279</v>
      </c>
      <c r="C7" s="356" t="s">
        <v>366</v>
      </c>
      <c r="D7" s="357" t="s">
        <v>109</v>
      </c>
      <c r="E7" s="356" t="s">
        <v>365</v>
      </c>
    </row>
    <row r="8" spans="1:11" ht="16.5">
      <c r="A8" s="383" t="s">
        <v>179</v>
      </c>
      <c r="B8" s="384" t="s">
        <v>111</v>
      </c>
      <c r="C8" s="264">
        <v>4762</v>
      </c>
      <c r="D8" s="265">
        <v>1792819</v>
      </c>
      <c r="E8" s="266">
        <v>376</v>
      </c>
      <c r="H8" s="267">
        <v>405576176</v>
      </c>
    </row>
    <row r="9" spans="1:11" ht="16.5">
      <c r="A9" s="383" t="s">
        <v>180</v>
      </c>
      <c r="B9" s="385" t="s">
        <v>113</v>
      </c>
      <c r="C9" s="268">
        <v>7311</v>
      </c>
      <c r="D9" s="269">
        <v>2681136</v>
      </c>
      <c r="E9" s="270">
        <v>367</v>
      </c>
      <c r="H9" s="271">
        <v>1734396511</v>
      </c>
    </row>
    <row r="10" spans="1:11" ht="16.5">
      <c r="A10" s="383" t="s">
        <v>181</v>
      </c>
      <c r="B10" s="385" t="s">
        <v>309</v>
      </c>
      <c r="C10" s="268">
        <v>8472</v>
      </c>
      <c r="D10" s="269">
        <v>3080581</v>
      </c>
      <c r="E10" s="270">
        <v>364</v>
      </c>
      <c r="H10" s="271">
        <v>2365447056</v>
      </c>
    </row>
    <row r="11" spans="1:11" ht="16.5">
      <c r="A11" s="383" t="s">
        <v>182</v>
      </c>
      <c r="B11" s="385" t="s">
        <v>310</v>
      </c>
      <c r="C11" s="268">
        <v>14234</v>
      </c>
      <c r="D11" s="269">
        <v>5417971</v>
      </c>
      <c r="E11" s="270">
        <v>381</v>
      </c>
      <c r="H11" s="271">
        <v>560863740</v>
      </c>
    </row>
    <row r="12" spans="1:11" ht="16.5">
      <c r="A12" s="383" t="s">
        <v>183</v>
      </c>
      <c r="B12" s="385" t="s">
        <v>117</v>
      </c>
      <c r="C12" s="268">
        <v>9379</v>
      </c>
      <c r="D12" s="269">
        <v>3501018</v>
      </c>
      <c r="E12" s="270">
        <v>373</v>
      </c>
      <c r="H12" s="271">
        <v>4167949774</v>
      </c>
    </row>
    <row r="13" spans="1:11" ht="16.5">
      <c r="A13" s="383" t="s">
        <v>184</v>
      </c>
      <c r="B13" s="385" t="s">
        <v>311</v>
      </c>
      <c r="C13" s="268">
        <v>5449</v>
      </c>
      <c r="D13" s="269">
        <v>2047720</v>
      </c>
      <c r="E13" s="270">
        <v>376</v>
      </c>
      <c r="H13" s="271">
        <v>710600419</v>
      </c>
    </row>
    <row r="14" spans="1:11" ht="16.5">
      <c r="A14" s="383" t="s">
        <v>185</v>
      </c>
      <c r="B14" s="385" t="s">
        <v>312</v>
      </c>
      <c r="C14" s="268">
        <v>23359</v>
      </c>
      <c r="D14" s="269">
        <v>9024142</v>
      </c>
      <c r="E14" s="270">
        <v>386</v>
      </c>
      <c r="H14" s="271">
        <v>1342598580</v>
      </c>
    </row>
    <row r="15" spans="1:11" ht="16.5">
      <c r="A15" s="383" t="s">
        <v>186</v>
      </c>
      <c r="B15" s="385" t="s">
        <v>313</v>
      </c>
      <c r="C15" s="268">
        <v>2404</v>
      </c>
      <c r="D15" s="269">
        <v>901257</v>
      </c>
      <c r="E15" s="270">
        <v>375</v>
      </c>
      <c r="H15" s="271">
        <v>54320235</v>
      </c>
    </row>
    <row r="16" spans="1:11" ht="16.5">
      <c r="A16" s="383" t="s">
        <v>187</v>
      </c>
      <c r="B16" s="385" t="s">
        <v>314</v>
      </c>
      <c r="C16" s="268">
        <v>10666</v>
      </c>
      <c r="D16" s="269">
        <v>4216032</v>
      </c>
      <c r="E16" s="270">
        <v>395</v>
      </c>
      <c r="H16" s="271">
        <v>993499263</v>
      </c>
    </row>
    <row r="17" spans="1:8" ht="16.5">
      <c r="A17" s="383">
        <v>10</v>
      </c>
      <c r="B17" s="385" t="s">
        <v>315</v>
      </c>
      <c r="C17" s="268">
        <v>18462</v>
      </c>
      <c r="D17" s="269">
        <v>7135324</v>
      </c>
      <c r="E17" s="270">
        <v>386</v>
      </c>
      <c r="H17" s="271">
        <v>2275214691</v>
      </c>
    </row>
    <row r="18" spans="1:8" ht="16.5">
      <c r="A18" s="383">
        <v>11</v>
      </c>
      <c r="B18" s="385" t="s">
        <v>316</v>
      </c>
      <c r="C18" s="268">
        <v>2227</v>
      </c>
      <c r="D18" s="269">
        <v>814458</v>
      </c>
      <c r="E18" s="270">
        <v>366</v>
      </c>
      <c r="H18" s="271">
        <v>252596850</v>
      </c>
    </row>
    <row r="19" spans="1:8" ht="16.5">
      <c r="A19" s="383">
        <v>12</v>
      </c>
      <c r="B19" s="385" t="s">
        <v>125</v>
      </c>
      <c r="C19" s="268">
        <v>12362</v>
      </c>
      <c r="D19" s="269">
        <v>4819977</v>
      </c>
      <c r="E19" s="270">
        <v>390</v>
      </c>
      <c r="H19" s="271">
        <v>1057187216</v>
      </c>
    </row>
    <row r="20" spans="1:8" ht="16.5">
      <c r="A20" s="383">
        <v>13</v>
      </c>
      <c r="B20" s="385" t="s">
        <v>317</v>
      </c>
      <c r="C20" s="268">
        <v>6450</v>
      </c>
      <c r="D20" s="269">
        <v>2363216</v>
      </c>
      <c r="E20" s="270">
        <v>366</v>
      </c>
      <c r="H20" s="271">
        <v>492998859</v>
      </c>
    </row>
    <row r="21" spans="1:8" ht="16.5">
      <c r="A21" s="383">
        <v>14</v>
      </c>
      <c r="B21" s="385" t="s">
        <v>128</v>
      </c>
      <c r="C21" s="268">
        <v>2775</v>
      </c>
      <c r="D21" s="269">
        <v>1002010</v>
      </c>
      <c r="E21" s="270">
        <v>361</v>
      </c>
      <c r="H21" s="271">
        <v>145992424</v>
      </c>
    </row>
    <row r="22" spans="1:8" ht="16.5">
      <c r="A22" s="383">
        <v>15</v>
      </c>
      <c r="B22" s="385" t="s">
        <v>318</v>
      </c>
      <c r="C22" s="268">
        <v>10094</v>
      </c>
      <c r="D22" s="269">
        <v>3718541</v>
      </c>
      <c r="E22" s="270">
        <v>368</v>
      </c>
      <c r="H22" s="271">
        <v>4364483461</v>
      </c>
    </row>
    <row r="23" spans="1:8" ht="16.5">
      <c r="A23" s="383">
        <v>16</v>
      </c>
      <c r="B23" s="385" t="s">
        <v>131</v>
      </c>
      <c r="C23" s="268">
        <v>26397</v>
      </c>
      <c r="D23" s="269">
        <v>10345575</v>
      </c>
      <c r="E23" s="270">
        <v>392</v>
      </c>
      <c r="H23" s="271">
        <v>3250643688</v>
      </c>
    </row>
    <row r="24" spans="1:8" ht="16.5">
      <c r="A24" s="383">
        <v>17</v>
      </c>
      <c r="B24" s="385" t="s">
        <v>319</v>
      </c>
      <c r="C24" s="268">
        <v>14902</v>
      </c>
      <c r="D24" s="269">
        <v>5617991</v>
      </c>
      <c r="E24" s="270">
        <v>377</v>
      </c>
      <c r="H24" s="271">
        <v>402605687</v>
      </c>
    </row>
    <row r="25" spans="1:8" ht="16.5">
      <c r="A25" s="383">
        <v>18</v>
      </c>
      <c r="B25" s="385" t="s">
        <v>134</v>
      </c>
      <c r="C25" s="268">
        <v>4409</v>
      </c>
      <c r="D25" s="269">
        <v>1544100</v>
      </c>
      <c r="E25" s="270">
        <v>350</v>
      </c>
      <c r="G25" s="272"/>
      <c r="H25" s="271">
        <v>163062897</v>
      </c>
    </row>
    <row r="26" spans="1:8" ht="16.5">
      <c r="A26" s="383">
        <v>19</v>
      </c>
      <c r="B26" s="385" t="s">
        <v>136</v>
      </c>
      <c r="C26" s="268">
        <v>4405</v>
      </c>
      <c r="D26" s="269">
        <v>1525869</v>
      </c>
      <c r="E26" s="270">
        <v>346</v>
      </c>
      <c r="H26" s="271">
        <v>433445763</v>
      </c>
    </row>
    <row r="27" spans="1:8" ht="16.5">
      <c r="A27" s="383">
        <v>20</v>
      </c>
      <c r="B27" s="385" t="s">
        <v>138</v>
      </c>
      <c r="C27" s="268">
        <v>3313</v>
      </c>
      <c r="D27" s="269">
        <v>1223227</v>
      </c>
      <c r="E27" s="270">
        <v>369</v>
      </c>
      <c r="H27" s="271">
        <v>334402974</v>
      </c>
    </row>
    <row r="28" spans="1:8" ht="16.5">
      <c r="A28" s="383">
        <v>21</v>
      </c>
      <c r="B28" s="385" t="s">
        <v>320</v>
      </c>
      <c r="C28" s="268">
        <v>11690</v>
      </c>
      <c r="D28" s="269">
        <v>4662974</v>
      </c>
      <c r="E28" s="270">
        <v>399</v>
      </c>
      <c r="H28" s="271">
        <v>1730329292</v>
      </c>
    </row>
    <row r="29" spans="1:8" ht="16.5">
      <c r="A29" s="383">
        <v>22</v>
      </c>
      <c r="B29" s="385" t="s">
        <v>276</v>
      </c>
      <c r="C29" s="268">
        <v>24197</v>
      </c>
      <c r="D29" s="269">
        <v>9141347</v>
      </c>
      <c r="E29" s="270">
        <v>378</v>
      </c>
      <c r="H29" s="271">
        <v>1517799941</v>
      </c>
    </row>
    <row r="30" spans="1:8" ht="16.5">
      <c r="A30" s="383">
        <v>23</v>
      </c>
      <c r="B30" s="385" t="s">
        <v>142</v>
      </c>
      <c r="C30" s="268">
        <v>11180</v>
      </c>
      <c r="D30" s="269">
        <v>4407529</v>
      </c>
      <c r="E30" s="270">
        <v>394</v>
      </c>
      <c r="H30" s="271">
        <v>813710786</v>
      </c>
    </row>
    <row r="31" spans="1:8" ht="16.5">
      <c r="A31" s="383">
        <v>24</v>
      </c>
      <c r="B31" s="385" t="s">
        <v>321</v>
      </c>
      <c r="C31" s="268">
        <v>6045</v>
      </c>
      <c r="D31" s="269">
        <v>2229459</v>
      </c>
      <c r="E31" s="270">
        <v>369</v>
      </c>
      <c r="H31" s="271">
        <v>4206148719</v>
      </c>
    </row>
    <row r="32" spans="1:8" ht="16.5">
      <c r="A32" s="383">
        <v>25</v>
      </c>
      <c r="B32" s="385" t="s">
        <v>322</v>
      </c>
      <c r="C32" s="268">
        <v>7319</v>
      </c>
      <c r="D32" s="269">
        <v>2735459</v>
      </c>
      <c r="E32" s="270">
        <v>374</v>
      </c>
      <c r="H32" s="271">
        <v>325899286</v>
      </c>
    </row>
    <row r="33" spans="1:8" ht="16.5">
      <c r="A33" s="383">
        <v>26</v>
      </c>
      <c r="B33" s="385" t="s">
        <v>323</v>
      </c>
      <c r="C33" s="268">
        <v>13536</v>
      </c>
      <c r="D33" s="269">
        <v>5269649</v>
      </c>
      <c r="E33" s="270">
        <v>389</v>
      </c>
      <c r="H33" s="271">
        <v>3581015821</v>
      </c>
    </row>
    <row r="34" spans="1:8" ht="16.5">
      <c r="A34" s="383">
        <v>27</v>
      </c>
      <c r="B34" s="385" t="s">
        <v>324</v>
      </c>
      <c r="C34" s="268">
        <v>14259</v>
      </c>
      <c r="D34" s="269">
        <v>5348396</v>
      </c>
      <c r="E34" s="270">
        <v>375</v>
      </c>
      <c r="H34" s="271">
        <v>540027949</v>
      </c>
    </row>
    <row r="35" spans="1:8" ht="16.5">
      <c r="A35" s="383">
        <v>28</v>
      </c>
      <c r="B35" s="385" t="s">
        <v>148</v>
      </c>
      <c r="C35" s="268">
        <v>21356</v>
      </c>
      <c r="D35" s="269">
        <v>8220159</v>
      </c>
      <c r="E35" s="270">
        <v>385</v>
      </c>
      <c r="H35" s="271">
        <v>2115810405</v>
      </c>
    </row>
    <row r="36" spans="1:8" ht="16.5">
      <c r="A36" s="383">
        <v>29</v>
      </c>
      <c r="B36" s="385" t="s">
        <v>150</v>
      </c>
      <c r="C36" s="268">
        <v>8884</v>
      </c>
      <c r="D36" s="269">
        <v>3378431</v>
      </c>
      <c r="E36" s="270">
        <v>380</v>
      </c>
      <c r="H36" s="271">
        <v>739753179</v>
      </c>
    </row>
    <row r="37" spans="1:8" ht="16.5">
      <c r="A37" s="383">
        <v>30</v>
      </c>
      <c r="B37" s="385" t="s">
        <v>152</v>
      </c>
      <c r="C37" s="268">
        <v>7553</v>
      </c>
      <c r="D37" s="269">
        <v>2848451</v>
      </c>
      <c r="E37" s="270">
        <v>377</v>
      </c>
      <c r="H37" s="271">
        <v>6117805128</v>
      </c>
    </row>
    <row r="38" spans="1:8" ht="16.5">
      <c r="A38" s="383">
        <v>31</v>
      </c>
      <c r="B38" s="385" t="s">
        <v>325</v>
      </c>
      <c r="C38" s="268">
        <v>7799</v>
      </c>
      <c r="D38" s="269">
        <v>2990784</v>
      </c>
      <c r="E38" s="270">
        <v>383</v>
      </c>
      <c r="H38" s="271">
        <v>3366730856</v>
      </c>
    </row>
    <row r="39" spans="1:8" ht="16.5">
      <c r="A39" s="383">
        <v>32</v>
      </c>
      <c r="B39" s="385" t="s">
        <v>155</v>
      </c>
      <c r="C39" s="268">
        <v>3412</v>
      </c>
      <c r="D39" s="269">
        <v>1254555</v>
      </c>
      <c r="E39" s="270">
        <v>368</v>
      </c>
      <c r="H39" s="271">
        <v>273046242</v>
      </c>
    </row>
    <row r="40" spans="1:8" ht="16.5">
      <c r="A40" s="383">
        <v>33</v>
      </c>
      <c r="B40" s="385" t="s">
        <v>157</v>
      </c>
      <c r="C40" s="268">
        <v>18220</v>
      </c>
      <c r="D40" s="269">
        <v>6933916</v>
      </c>
      <c r="E40" s="270">
        <v>381</v>
      </c>
      <c r="H40" s="271">
        <v>1921357030</v>
      </c>
    </row>
    <row r="41" spans="1:8" ht="16.5">
      <c r="A41" s="383">
        <v>34</v>
      </c>
      <c r="B41" s="385" t="s">
        <v>159</v>
      </c>
      <c r="C41" s="268">
        <v>23063</v>
      </c>
      <c r="D41" s="269">
        <v>9147055</v>
      </c>
      <c r="E41" s="270">
        <v>397</v>
      </c>
      <c r="H41" s="271">
        <v>1839816941</v>
      </c>
    </row>
    <row r="42" spans="1:8" ht="16.5">
      <c r="A42" s="383">
        <v>35</v>
      </c>
      <c r="B42" s="385" t="s">
        <v>326</v>
      </c>
      <c r="C42" s="268">
        <v>6942</v>
      </c>
      <c r="D42" s="269">
        <v>2662521</v>
      </c>
      <c r="E42" s="270">
        <v>384</v>
      </c>
      <c r="H42" s="271">
        <v>953122801</v>
      </c>
    </row>
    <row r="43" spans="1:8" ht="16.5">
      <c r="A43" s="383">
        <v>36</v>
      </c>
      <c r="B43" s="385" t="s">
        <v>162</v>
      </c>
      <c r="C43" s="268">
        <v>4453</v>
      </c>
      <c r="D43" s="269">
        <v>1691761</v>
      </c>
      <c r="E43" s="270">
        <v>380</v>
      </c>
      <c r="H43" s="271">
        <v>172723567</v>
      </c>
    </row>
    <row r="44" spans="1:8" ht="16.5">
      <c r="A44" s="383">
        <v>37</v>
      </c>
      <c r="B44" s="385" t="s">
        <v>164</v>
      </c>
      <c r="C44" s="268">
        <v>17904</v>
      </c>
      <c r="D44" s="269">
        <v>6791249</v>
      </c>
      <c r="E44" s="270">
        <v>379</v>
      </c>
      <c r="H44" s="271">
        <v>1714550889</v>
      </c>
    </row>
    <row r="45" spans="1:8" ht="16.5">
      <c r="A45" s="383">
        <v>38</v>
      </c>
      <c r="B45" s="385" t="s">
        <v>327</v>
      </c>
      <c r="C45" s="268">
        <v>9328</v>
      </c>
      <c r="D45" s="269">
        <v>3353262</v>
      </c>
      <c r="E45" s="270">
        <v>359</v>
      </c>
      <c r="H45" s="271">
        <v>6739159003</v>
      </c>
    </row>
    <row r="46" spans="1:8" ht="16.5">
      <c r="A46" s="383">
        <v>39</v>
      </c>
      <c r="B46" s="385" t="s">
        <v>167</v>
      </c>
      <c r="C46" s="268">
        <v>11823</v>
      </c>
      <c r="D46" s="269">
        <v>4466189</v>
      </c>
      <c r="E46" s="270">
        <v>378</v>
      </c>
      <c r="H46" s="271">
        <v>1187466395</v>
      </c>
    </row>
    <row r="47" spans="1:8" ht="16.5">
      <c r="A47" s="383">
        <v>40</v>
      </c>
      <c r="B47" s="385" t="s">
        <v>328</v>
      </c>
      <c r="C47" s="268">
        <v>10085</v>
      </c>
      <c r="D47" s="269">
        <v>3953070</v>
      </c>
      <c r="E47" s="270">
        <v>392</v>
      </c>
      <c r="H47" s="271">
        <v>601304494</v>
      </c>
    </row>
    <row r="48" spans="1:8" ht="16.5">
      <c r="A48" s="383">
        <v>41</v>
      </c>
      <c r="B48" s="385" t="s">
        <v>329</v>
      </c>
      <c r="C48" s="268">
        <v>117</v>
      </c>
      <c r="D48" s="269">
        <v>36179</v>
      </c>
      <c r="E48" s="270">
        <v>309</v>
      </c>
      <c r="H48" s="271">
        <v>10301160</v>
      </c>
    </row>
    <row r="49" spans="1:8" ht="16.5">
      <c r="A49" s="383">
        <v>42</v>
      </c>
      <c r="B49" s="385" t="s">
        <v>303</v>
      </c>
      <c r="C49" s="268">
        <v>213</v>
      </c>
      <c r="D49" s="269">
        <v>64205</v>
      </c>
      <c r="E49" s="270">
        <v>301</v>
      </c>
      <c r="H49" s="271">
        <v>10564779</v>
      </c>
    </row>
    <row r="50" spans="1:8" ht="16.5">
      <c r="A50" s="383">
        <v>43</v>
      </c>
      <c r="B50" s="385" t="s">
        <v>304</v>
      </c>
      <c r="C50" s="268">
        <v>220</v>
      </c>
      <c r="D50" s="269">
        <v>70837</v>
      </c>
      <c r="E50" s="270">
        <v>322</v>
      </c>
      <c r="H50" s="271">
        <v>6837801</v>
      </c>
    </row>
    <row r="51" spans="1:8" ht="16.5">
      <c r="A51" s="383">
        <v>44</v>
      </c>
      <c r="B51" s="385" t="s">
        <v>305</v>
      </c>
      <c r="C51" s="268">
        <v>140</v>
      </c>
      <c r="D51" s="269">
        <v>44548</v>
      </c>
      <c r="E51" s="270">
        <v>318</v>
      </c>
      <c r="H51" s="271">
        <v>4535625</v>
      </c>
    </row>
    <row r="52" spans="1:8" ht="16.5">
      <c r="A52" s="383">
        <v>45</v>
      </c>
      <c r="B52" s="385" t="s">
        <v>306</v>
      </c>
      <c r="C52" s="268">
        <v>166</v>
      </c>
      <c r="D52" s="269">
        <v>53398</v>
      </c>
      <c r="E52" s="270">
        <v>322</v>
      </c>
      <c r="H52" s="271">
        <v>3334710</v>
      </c>
    </row>
    <row r="53" spans="1:8" ht="16.5">
      <c r="A53" s="383">
        <v>46</v>
      </c>
      <c r="B53" s="385" t="s">
        <v>307</v>
      </c>
      <c r="C53" s="268">
        <v>166</v>
      </c>
      <c r="D53" s="269">
        <v>51862</v>
      </c>
      <c r="E53" s="270">
        <v>312</v>
      </c>
      <c r="H53" s="271">
        <v>5363256</v>
      </c>
    </row>
    <row r="54" spans="1:8" ht="17.25" thickBot="1">
      <c r="A54" s="386">
        <v>47</v>
      </c>
      <c r="B54" s="387" t="s">
        <v>176</v>
      </c>
      <c r="C54" s="273">
        <v>3562</v>
      </c>
      <c r="D54" s="274">
        <v>1182263</v>
      </c>
      <c r="E54" s="275">
        <v>332</v>
      </c>
      <c r="H54" s="276">
        <v>114450441</v>
      </c>
    </row>
    <row r="55" spans="1:8" ht="17.25" thickBot="1">
      <c r="A55" s="522" t="s">
        <v>177</v>
      </c>
      <c r="B55" s="523"/>
      <c r="C55" s="277">
        <v>1022</v>
      </c>
      <c r="D55" s="278">
        <v>321029</v>
      </c>
      <c r="E55" s="279">
        <v>314.11839530332679</v>
      </c>
      <c r="H55" s="280">
        <f>SUM(H48:H53)</f>
        <v>40937331</v>
      </c>
    </row>
    <row r="56" spans="1:8" ht="17.25" thickBot="1">
      <c r="A56" s="524" t="s">
        <v>330</v>
      </c>
      <c r="B56" s="525"/>
      <c r="C56" s="281">
        <v>435464</v>
      </c>
      <c r="D56" s="282">
        <v>165762472</v>
      </c>
      <c r="E56" s="283">
        <v>380.65711976190914</v>
      </c>
      <c r="H56" s="284">
        <f>SUM(H8:H54)</f>
        <v>66120852760</v>
      </c>
    </row>
    <row r="57" spans="1:8">
      <c r="A57" s="285"/>
    </row>
    <row r="58" spans="1:8">
      <c r="A58" s="518" t="s">
        <v>364</v>
      </c>
      <c r="B58" s="518"/>
      <c r="C58" s="518"/>
      <c r="D58" s="518"/>
      <c r="E58" s="518"/>
    </row>
  </sheetData>
  <mergeCells count="5">
    <mergeCell ref="A58:E58"/>
    <mergeCell ref="A5:F5"/>
    <mergeCell ref="A6:F6"/>
    <mergeCell ref="A55:B55"/>
    <mergeCell ref="A56:B56"/>
  </mergeCells>
  <printOptions horizontalCentered="1" verticalCentered="1"/>
  <pageMargins left="0.66" right="0.23" top="0.27" bottom="0.21" header="0.25" footer="0.21"/>
  <pageSetup paperSize="9" scale="82" orientation="portrait" r:id="rId1"/>
  <headerFooter alignWithMargins="0">
    <oddHeader xml:space="preserve">&amp;C&amp;"Times New Roman,Regular"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workbookViewId="0">
      <selection sqref="A1:XFD1048576"/>
    </sheetView>
  </sheetViews>
  <sheetFormatPr defaultRowHeight="9.75"/>
  <cols>
    <col min="1" max="1" width="13.5703125" style="206" customWidth="1"/>
    <col min="2" max="2" width="11.42578125" style="206" customWidth="1"/>
    <col min="3" max="3" width="13.140625" style="206" bestFit="1" customWidth="1"/>
    <col min="4" max="5" width="13" style="206" customWidth="1"/>
    <col min="6" max="6" width="11.5703125" style="206" customWidth="1"/>
    <col min="7" max="8" width="11" style="206" bestFit="1" customWidth="1"/>
    <col min="9" max="9" width="10.85546875" style="206" bestFit="1" customWidth="1"/>
    <col min="10" max="10" width="11" style="206" bestFit="1" customWidth="1"/>
    <col min="11" max="11" width="10.140625" style="206" customWidth="1"/>
    <col min="12" max="16384" width="9.140625" style="206"/>
  </cols>
  <sheetData>
    <row r="1" spans="1:12" s="388" customFormat="1" ht="18">
      <c r="A1" s="395" t="s">
        <v>108</v>
      </c>
      <c r="I1" s="395"/>
      <c r="J1" s="395"/>
      <c r="K1" s="395"/>
    </row>
    <row r="2" spans="1:12" s="388" customFormat="1" ht="12.75" hidden="1" customHeight="1">
      <c r="A2" s="395"/>
    </row>
    <row r="3" spans="1:12" s="388" customFormat="1" ht="18">
      <c r="A3" s="395" t="s">
        <v>278</v>
      </c>
      <c r="F3" s="396"/>
      <c r="G3" s="397"/>
      <c r="H3" s="397"/>
    </row>
    <row r="4" spans="1:12" s="388" customFormat="1" ht="31.5" customHeight="1">
      <c r="A4" s="395"/>
      <c r="F4" s="396"/>
      <c r="G4" s="397"/>
      <c r="H4" s="397"/>
    </row>
    <row r="5" spans="1:12" s="388" customFormat="1" ht="26.25" customHeight="1">
      <c r="A5" s="530" t="s">
        <v>334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</row>
    <row r="6" spans="1:12" s="388" customFormat="1" ht="28.5" customHeight="1">
      <c r="A6" s="531" t="s">
        <v>272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</row>
    <row r="7" spans="1:12" s="388" customFormat="1" ht="18">
      <c r="A7" s="533" t="s">
        <v>393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</row>
    <row r="8" spans="1:12" s="389" customFormat="1" ht="15.75">
      <c r="F8" s="390"/>
      <c r="G8" s="390"/>
    </row>
    <row r="9" spans="1:12" ht="10.5" thickBot="1"/>
    <row r="10" spans="1:12" s="209" customFormat="1" ht="26.25" customHeight="1">
      <c r="A10" s="526" t="s">
        <v>99</v>
      </c>
      <c r="B10" s="526" t="s">
        <v>331</v>
      </c>
      <c r="C10" s="526" t="s">
        <v>259</v>
      </c>
      <c r="D10" s="526" t="s">
        <v>368</v>
      </c>
      <c r="E10" s="526" t="s">
        <v>369</v>
      </c>
      <c r="F10" s="526" t="s">
        <v>370</v>
      </c>
      <c r="G10" s="526" t="s">
        <v>100</v>
      </c>
      <c r="H10" s="526"/>
      <c r="I10" s="526"/>
      <c r="J10" s="526" t="s">
        <v>267</v>
      </c>
      <c r="K10" s="526" t="s">
        <v>101</v>
      </c>
    </row>
    <row r="11" spans="1:12" s="210" customFormat="1">
      <c r="A11" s="527"/>
      <c r="B11" s="527"/>
      <c r="C11" s="527"/>
      <c r="D11" s="527"/>
      <c r="E11" s="527"/>
      <c r="F11" s="527"/>
      <c r="G11" s="527"/>
      <c r="H11" s="527"/>
      <c r="I11" s="527"/>
      <c r="J11" s="527"/>
      <c r="K11" s="527"/>
    </row>
    <row r="12" spans="1:12" ht="17.25" customHeight="1" thickBot="1">
      <c r="A12" s="527"/>
      <c r="B12" s="527"/>
      <c r="C12" s="527"/>
      <c r="D12" s="527"/>
      <c r="E12" s="527"/>
      <c r="F12" s="527"/>
      <c r="G12" s="527"/>
      <c r="H12" s="527"/>
      <c r="I12" s="527"/>
      <c r="J12" s="527"/>
      <c r="K12" s="527"/>
    </row>
    <row r="13" spans="1:12" ht="35.1" customHeight="1">
      <c r="A13" s="391" t="s">
        <v>240</v>
      </c>
      <c r="B13" s="218">
        <v>49970</v>
      </c>
      <c r="C13" s="218">
        <v>3167</v>
      </c>
      <c r="D13" s="218">
        <v>17</v>
      </c>
      <c r="E13" s="218">
        <v>100</v>
      </c>
      <c r="F13" s="218">
        <v>38674</v>
      </c>
      <c r="G13" s="218">
        <v>10077</v>
      </c>
      <c r="H13" s="218">
        <v>16089</v>
      </c>
      <c r="I13" s="218">
        <v>12508</v>
      </c>
      <c r="J13" s="218">
        <v>8007</v>
      </c>
      <c r="K13" s="218">
        <v>5</v>
      </c>
      <c r="L13" s="211"/>
    </row>
    <row r="14" spans="1:12" ht="35.1" customHeight="1">
      <c r="A14" s="392" t="s">
        <v>241</v>
      </c>
      <c r="B14" s="219">
        <v>59709</v>
      </c>
      <c r="C14" s="219">
        <v>16123</v>
      </c>
      <c r="D14" s="219">
        <v>29</v>
      </c>
      <c r="E14" s="219">
        <v>200</v>
      </c>
      <c r="F14" s="219">
        <v>16279</v>
      </c>
      <c r="G14" s="219">
        <v>1101</v>
      </c>
      <c r="H14" s="219">
        <v>5424</v>
      </c>
      <c r="I14" s="219">
        <v>9754</v>
      </c>
      <c r="J14" s="219">
        <v>27070</v>
      </c>
      <c r="K14" s="219">
        <v>8</v>
      </c>
      <c r="L14" s="211"/>
    </row>
    <row r="15" spans="1:12" ht="35.1" customHeight="1">
      <c r="A15" s="392" t="s">
        <v>242</v>
      </c>
      <c r="B15" s="219">
        <v>176559</v>
      </c>
      <c r="C15" s="219">
        <v>83464</v>
      </c>
      <c r="D15" s="219">
        <v>38</v>
      </c>
      <c r="E15" s="219">
        <v>1150</v>
      </c>
      <c r="F15" s="219">
        <v>23072</v>
      </c>
      <c r="G15" s="219">
        <v>1095</v>
      </c>
      <c r="H15" s="219">
        <v>6579</v>
      </c>
      <c r="I15" s="219">
        <v>15398</v>
      </c>
      <c r="J15" s="219">
        <v>68378</v>
      </c>
      <c r="K15" s="219">
        <v>457</v>
      </c>
      <c r="L15" s="211"/>
    </row>
    <row r="16" spans="1:12" ht="35.1" customHeight="1">
      <c r="A16" s="392" t="s">
        <v>243</v>
      </c>
      <c r="B16" s="219">
        <v>299055</v>
      </c>
      <c r="C16" s="219">
        <v>129757</v>
      </c>
      <c r="D16" s="219">
        <v>95</v>
      </c>
      <c r="E16" s="219">
        <v>9558</v>
      </c>
      <c r="F16" s="219">
        <v>47316</v>
      </c>
      <c r="G16" s="219">
        <v>1438</v>
      </c>
      <c r="H16" s="219">
        <v>13379</v>
      </c>
      <c r="I16" s="219">
        <v>32499</v>
      </c>
      <c r="J16" s="219">
        <v>112319</v>
      </c>
      <c r="K16" s="219">
        <v>10</v>
      </c>
      <c r="L16" s="211"/>
    </row>
    <row r="17" spans="1:12" ht="35.1" customHeight="1">
      <c r="A17" s="392" t="s">
        <v>244</v>
      </c>
      <c r="B17" s="219">
        <v>381608</v>
      </c>
      <c r="C17" s="219">
        <v>167073</v>
      </c>
      <c r="D17" s="219">
        <v>108</v>
      </c>
      <c r="E17" s="219">
        <v>18206</v>
      </c>
      <c r="F17" s="219">
        <v>96993</v>
      </c>
      <c r="G17" s="219">
        <v>4713</v>
      </c>
      <c r="H17" s="219">
        <v>47675</v>
      </c>
      <c r="I17" s="219">
        <v>44605</v>
      </c>
      <c r="J17" s="219">
        <v>99224</v>
      </c>
      <c r="K17" s="219">
        <v>4</v>
      </c>
      <c r="L17" s="211"/>
    </row>
    <row r="18" spans="1:12" ht="35.1" customHeight="1">
      <c r="A18" s="392" t="s">
        <v>245</v>
      </c>
      <c r="B18" s="219">
        <v>422550</v>
      </c>
      <c r="C18" s="219">
        <v>204645</v>
      </c>
      <c r="D18" s="219">
        <v>98</v>
      </c>
      <c r="E18" s="219">
        <v>15330</v>
      </c>
      <c r="F18" s="219">
        <v>124289</v>
      </c>
      <c r="G18" s="219">
        <v>9556</v>
      </c>
      <c r="H18" s="219">
        <v>58269</v>
      </c>
      <c r="I18" s="219">
        <v>56464</v>
      </c>
      <c r="J18" s="219">
        <v>78188</v>
      </c>
      <c r="K18" s="219">
        <v>0</v>
      </c>
      <c r="L18" s="211"/>
    </row>
    <row r="19" spans="1:12" ht="35.1" customHeight="1">
      <c r="A19" s="392" t="s">
        <v>246</v>
      </c>
      <c r="B19" s="219">
        <v>397580</v>
      </c>
      <c r="C19" s="219">
        <v>224129</v>
      </c>
      <c r="D19" s="219">
        <v>240</v>
      </c>
      <c r="E19" s="219">
        <v>11217</v>
      </c>
      <c r="F19" s="219">
        <v>111544</v>
      </c>
      <c r="G19" s="219">
        <v>7781</v>
      </c>
      <c r="H19" s="219">
        <v>50252</v>
      </c>
      <c r="I19" s="219">
        <v>53511</v>
      </c>
      <c r="J19" s="219">
        <v>50450</v>
      </c>
      <c r="K19" s="219">
        <v>0</v>
      </c>
      <c r="L19" s="211"/>
    </row>
    <row r="20" spans="1:12" ht="35.1" customHeight="1">
      <c r="A20" s="392" t="s">
        <v>247</v>
      </c>
      <c r="B20" s="219">
        <v>659667</v>
      </c>
      <c r="C20" s="219">
        <v>493912</v>
      </c>
      <c r="D20" s="219">
        <v>3303</v>
      </c>
      <c r="E20" s="219">
        <v>11540</v>
      </c>
      <c r="F20" s="219">
        <v>110444</v>
      </c>
      <c r="G20" s="219">
        <v>6320</v>
      </c>
      <c r="H20" s="219">
        <v>49387</v>
      </c>
      <c r="I20" s="219">
        <v>54737</v>
      </c>
      <c r="J20" s="219">
        <v>40468</v>
      </c>
      <c r="K20" s="219">
        <v>0</v>
      </c>
      <c r="L20" s="211"/>
    </row>
    <row r="21" spans="1:12" ht="35.1" customHeight="1">
      <c r="A21" s="392" t="s">
        <v>248</v>
      </c>
      <c r="B21" s="219">
        <v>211924</v>
      </c>
      <c r="C21" s="219">
        <v>181466</v>
      </c>
      <c r="D21" s="219">
        <v>2500</v>
      </c>
      <c r="E21" s="219">
        <v>2240</v>
      </c>
      <c r="F21" s="219">
        <v>18969</v>
      </c>
      <c r="G21" s="219">
        <v>1038</v>
      </c>
      <c r="H21" s="219">
        <v>8284</v>
      </c>
      <c r="I21" s="219">
        <v>9647</v>
      </c>
      <c r="J21" s="219">
        <v>6749</v>
      </c>
      <c r="K21" s="219">
        <v>0</v>
      </c>
      <c r="L21" s="211"/>
    </row>
    <row r="22" spans="1:12" ht="35.1" customHeight="1">
      <c r="A22" s="392" t="s">
        <v>249</v>
      </c>
      <c r="B22" s="219">
        <v>245113</v>
      </c>
      <c r="C22" s="219">
        <v>217340</v>
      </c>
      <c r="D22" s="219">
        <v>3312</v>
      </c>
      <c r="E22" s="219">
        <v>2027</v>
      </c>
      <c r="F22" s="219">
        <v>16341</v>
      </c>
      <c r="G22" s="219">
        <v>873</v>
      </c>
      <c r="H22" s="219">
        <v>7112</v>
      </c>
      <c r="I22" s="219">
        <v>8356</v>
      </c>
      <c r="J22" s="219">
        <v>6093</v>
      </c>
      <c r="K22" s="219">
        <v>0</v>
      </c>
      <c r="L22" s="211"/>
    </row>
    <row r="23" spans="1:12" ht="35.1" customHeight="1">
      <c r="A23" s="392" t="s">
        <v>250</v>
      </c>
      <c r="B23" s="219">
        <v>165354</v>
      </c>
      <c r="C23" s="219">
        <v>150118</v>
      </c>
      <c r="D23" s="219">
        <v>2254</v>
      </c>
      <c r="E23" s="219">
        <v>1077</v>
      </c>
      <c r="F23" s="219">
        <v>8493</v>
      </c>
      <c r="G23" s="219">
        <v>440</v>
      </c>
      <c r="H23" s="219">
        <v>3610</v>
      </c>
      <c r="I23" s="219">
        <v>4443</v>
      </c>
      <c r="J23" s="219">
        <v>3412</v>
      </c>
      <c r="K23" s="219">
        <v>0</v>
      </c>
      <c r="L23" s="211"/>
    </row>
    <row r="24" spans="1:12" ht="35.1" customHeight="1">
      <c r="A24" s="392" t="s">
        <v>251</v>
      </c>
      <c r="B24" s="219">
        <v>437481</v>
      </c>
      <c r="C24" s="219">
        <v>407794</v>
      </c>
      <c r="D24" s="219">
        <v>5311</v>
      </c>
      <c r="E24" s="219">
        <v>2376</v>
      </c>
      <c r="F24" s="219">
        <v>15675</v>
      </c>
      <c r="G24" s="219">
        <v>830</v>
      </c>
      <c r="H24" s="219">
        <v>6740</v>
      </c>
      <c r="I24" s="219">
        <v>8105</v>
      </c>
      <c r="J24" s="219">
        <v>6325</v>
      </c>
      <c r="K24" s="219">
        <v>0</v>
      </c>
      <c r="L24" s="211"/>
    </row>
    <row r="25" spans="1:12" ht="35.1" customHeight="1">
      <c r="A25" s="392" t="s">
        <v>252</v>
      </c>
      <c r="B25" s="219">
        <v>124823</v>
      </c>
      <c r="C25" s="219">
        <v>118601</v>
      </c>
      <c r="D25" s="219">
        <v>1227</v>
      </c>
      <c r="E25" s="219">
        <v>533</v>
      </c>
      <c r="F25" s="219">
        <v>3113</v>
      </c>
      <c r="G25" s="219">
        <v>184</v>
      </c>
      <c r="H25" s="219">
        <v>1338</v>
      </c>
      <c r="I25" s="219">
        <v>1591</v>
      </c>
      <c r="J25" s="219">
        <v>1349</v>
      </c>
      <c r="K25" s="219">
        <v>0</v>
      </c>
      <c r="L25" s="211"/>
    </row>
    <row r="26" spans="1:12" ht="35.1" customHeight="1">
      <c r="A26" s="392" t="s">
        <v>253</v>
      </c>
      <c r="B26" s="219">
        <v>473287</v>
      </c>
      <c r="C26" s="219">
        <v>456683</v>
      </c>
      <c r="D26" s="219">
        <v>3397</v>
      </c>
      <c r="E26" s="219">
        <v>1575</v>
      </c>
      <c r="F26" s="219">
        <v>8036</v>
      </c>
      <c r="G26" s="219">
        <v>452</v>
      </c>
      <c r="H26" s="219">
        <v>3406</v>
      </c>
      <c r="I26" s="219">
        <v>4178</v>
      </c>
      <c r="J26" s="219">
        <v>3596</v>
      </c>
      <c r="K26" s="219">
        <v>0</v>
      </c>
      <c r="L26" s="211"/>
    </row>
    <row r="27" spans="1:12" ht="35.1" customHeight="1">
      <c r="A27" s="392" t="s">
        <v>254</v>
      </c>
      <c r="B27" s="219">
        <v>398524</v>
      </c>
      <c r="C27" s="219">
        <v>389603</v>
      </c>
      <c r="D27" s="219">
        <v>1623</v>
      </c>
      <c r="E27" s="219">
        <v>1194</v>
      </c>
      <c r="F27" s="219">
        <v>4285</v>
      </c>
      <c r="G27" s="219">
        <v>284</v>
      </c>
      <c r="H27" s="219">
        <v>1798</v>
      </c>
      <c r="I27" s="219">
        <v>2203</v>
      </c>
      <c r="J27" s="219">
        <v>1819</v>
      </c>
      <c r="K27" s="219">
        <v>0</v>
      </c>
      <c r="L27" s="211"/>
    </row>
    <row r="28" spans="1:12" ht="35.1" customHeight="1">
      <c r="A28" s="392" t="s">
        <v>255</v>
      </c>
      <c r="B28" s="219">
        <v>150694</v>
      </c>
      <c r="C28" s="219">
        <v>147998</v>
      </c>
      <c r="D28" s="219">
        <v>469</v>
      </c>
      <c r="E28" s="219">
        <v>504</v>
      </c>
      <c r="F28" s="219">
        <v>1261</v>
      </c>
      <c r="G28" s="219">
        <v>73</v>
      </c>
      <c r="H28" s="219">
        <v>528</v>
      </c>
      <c r="I28" s="219">
        <v>660</v>
      </c>
      <c r="J28" s="219">
        <v>462</v>
      </c>
      <c r="K28" s="219">
        <v>0</v>
      </c>
      <c r="L28" s="211"/>
    </row>
    <row r="29" spans="1:12" ht="35.1" customHeight="1">
      <c r="A29" s="392" t="s">
        <v>256</v>
      </c>
      <c r="B29" s="219">
        <v>19732</v>
      </c>
      <c r="C29" s="219">
        <v>19440</v>
      </c>
      <c r="D29" s="219">
        <v>35</v>
      </c>
      <c r="E29" s="219">
        <v>86</v>
      </c>
      <c r="F29" s="219">
        <v>137</v>
      </c>
      <c r="G29" s="219">
        <v>5</v>
      </c>
      <c r="H29" s="219">
        <v>58</v>
      </c>
      <c r="I29" s="219">
        <v>74</v>
      </c>
      <c r="J29" s="219">
        <v>34</v>
      </c>
      <c r="K29" s="219">
        <v>0</v>
      </c>
      <c r="L29" s="211"/>
    </row>
    <row r="30" spans="1:12" ht="35.1" customHeight="1">
      <c r="A30" s="392" t="s">
        <v>257</v>
      </c>
      <c r="B30" s="219">
        <v>3993</v>
      </c>
      <c r="C30" s="219">
        <v>3940</v>
      </c>
      <c r="D30" s="219">
        <v>5</v>
      </c>
      <c r="E30" s="219">
        <v>20</v>
      </c>
      <c r="F30" s="219">
        <v>25</v>
      </c>
      <c r="G30" s="219">
        <v>2</v>
      </c>
      <c r="H30" s="219">
        <v>14</v>
      </c>
      <c r="I30" s="219">
        <v>9</v>
      </c>
      <c r="J30" s="219">
        <v>3</v>
      </c>
      <c r="K30" s="219">
        <v>0</v>
      </c>
      <c r="L30" s="211"/>
    </row>
    <row r="31" spans="1:12" ht="35.1" customHeight="1" thickBot="1">
      <c r="A31" s="392" t="s">
        <v>102</v>
      </c>
      <c r="B31" s="219">
        <v>1684</v>
      </c>
      <c r="C31" s="219">
        <v>1647</v>
      </c>
      <c r="D31" s="219">
        <v>4</v>
      </c>
      <c r="E31" s="219">
        <v>10</v>
      </c>
      <c r="F31" s="219">
        <v>19</v>
      </c>
      <c r="G31" s="219">
        <v>1</v>
      </c>
      <c r="H31" s="219">
        <v>7</v>
      </c>
      <c r="I31" s="219">
        <v>11</v>
      </c>
      <c r="J31" s="219">
        <v>4</v>
      </c>
      <c r="K31" s="219">
        <v>0</v>
      </c>
      <c r="L31" s="211"/>
    </row>
    <row r="32" spans="1:12" ht="35.1" hidden="1" customHeight="1" thickBot="1">
      <c r="A32" s="393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11"/>
    </row>
    <row r="33" spans="1:11" ht="35.1" customHeight="1" thickBot="1">
      <c r="A33" s="394" t="s">
        <v>103</v>
      </c>
      <c r="B33" s="221">
        <v>4679307</v>
      </c>
      <c r="C33" s="221">
        <v>3416900</v>
      </c>
      <c r="D33" s="221">
        <v>24065</v>
      </c>
      <c r="E33" s="221">
        <v>78943</v>
      </c>
      <c r="F33" s="221">
        <v>644965</v>
      </c>
      <c r="G33" s="221">
        <v>46263</v>
      </c>
      <c r="H33" s="221">
        <v>279949</v>
      </c>
      <c r="I33" s="221">
        <v>318753</v>
      </c>
      <c r="J33" s="221">
        <v>513950</v>
      </c>
      <c r="K33" s="221">
        <v>484</v>
      </c>
    </row>
    <row r="34" spans="1:11" ht="12.95" customHeight="1">
      <c r="A34" s="212"/>
      <c r="B34" s="213"/>
      <c r="C34" s="213"/>
      <c r="D34" s="213"/>
      <c r="E34" s="213"/>
      <c r="F34" s="213"/>
      <c r="G34" s="213"/>
      <c r="H34" s="213"/>
      <c r="I34" s="213"/>
      <c r="J34" s="213"/>
      <c r="K34" s="213"/>
    </row>
    <row r="35" spans="1:11" ht="61.5" customHeight="1">
      <c r="A35" s="528" t="s">
        <v>333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</row>
    <row r="36" spans="1:11">
      <c r="B36" s="211"/>
      <c r="C36" s="211"/>
      <c r="D36" s="211"/>
      <c r="E36" s="211"/>
      <c r="F36" s="211"/>
      <c r="G36" s="211"/>
      <c r="H36" s="211"/>
      <c r="I36" s="211"/>
      <c r="J36" s="211"/>
      <c r="K36" s="211"/>
    </row>
    <row r="37" spans="1:11"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40" spans="1:11">
      <c r="B40" s="211"/>
      <c r="C40" s="211"/>
      <c r="D40" s="211"/>
      <c r="E40" s="211"/>
      <c r="F40" s="211"/>
      <c r="G40" s="211"/>
      <c r="H40" s="211"/>
      <c r="I40" s="211"/>
      <c r="J40" s="211"/>
      <c r="K40" s="21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honeticPr fontId="0" type="noConversion"/>
  <pageMargins left="0.91" right="0.14000000000000001" top="0.48" bottom="0.52" header="0.28000000000000003" footer="0.5"/>
  <pageSetup scale="70" orientation="portrait" r:id="rId1"/>
  <headerFooter alignWithMargins="0">
    <oddFooter>&amp;R&amp;"MS Sans Serif,Bold"Operator de date cu caracter personal nr. 4104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H36"/>
  <sheetViews>
    <sheetView workbookViewId="0">
      <selection sqref="A1:XFD1048576"/>
    </sheetView>
  </sheetViews>
  <sheetFormatPr defaultRowHeight="9.75"/>
  <cols>
    <col min="1" max="1" width="14.28515625" style="206" customWidth="1"/>
    <col min="2" max="2" width="13.7109375" style="206" customWidth="1"/>
    <col min="3" max="3" width="13.140625" style="206" bestFit="1" customWidth="1"/>
    <col min="4" max="4" width="14.42578125" style="206" customWidth="1"/>
    <col min="5" max="5" width="11.7109375" style="206" customWidth="1"/>
    <col min="6" max="6" width="13.7109375" style="206" customWidth="1"/>
    <col min="7" max="7" width="12.5703125" style="206" customWidth="1"/>
    <col min="8" max="16384" width="9.140625" style="206"/>
  </cols>
  <sheetData>
    <row r="1" spans="1:8" s="388" customFormat="1" ht="18">
      <c r="A1" s="395" t="s">
        <v>108</v>
      </c>
      <c r="G1" s="395"/>
    </row>
    <row r="2" spans="1:8" s="388" customFormat="1" ht="12.75" hidden="1" customHeight="1">
      <c r="A2" s="395"/>
    </row>
    <row r="3" spans="1:8" s="388" customFormat="1" ht="18">
      <c r="A3" s="395" t="s">
        <v>278</v>
      </c>
      <c r="D3" s="396"/>
      <c r="E3" s="397"/>
      <c r="F3" s="397"/>
    </row>
    <row r="4" spans="1:8" s="388" customFormat="1" ht="27" customHeight="1">
      <c r="A4" s="395"/>
      <c r="D4" s="396"/>
      <c r="E4" s="397"/>
      <c r="F4" s="397"/>
    </row>
    <row r="5" spans="1:8" s="388" customFormat="1" ht="32.25" customHeight="1">
      <c r="A5" s="530" t="s">
        <v>334</v>
      </c>
      <c r="B5" s="530"/>
      <c r="C5" s="530"/>
      <c r="D5" s="530"/>
      <c r="E5" s="530"/>
      <c r="F5" s="530"/>
      <c r="G5" s="530"/>
    </row>
    <row r="6" spans="1:8" s="388" customFormat="1" ht="37.5" customHeight="1">
      <c r="A6" s="531" t="s">
        <v>371</v>
      </c>
      <c r="B6" s="532"/>
      <c r="C6" s="532"/>
      <c r="D6" s="532"/>
      <c r="E6" s="532"/>
      <c r="F6" s="532"/>
      <c r="G6" s="532"/>
    </row>
    <row r="7" spans="1:8" s="388" customFormat="1" ht="18">
      <c r="A7" s="533" t="s">
        <v>393</v>
      </c>
      <c r="B7" s="533"/>
      <c r="C7" s="533"/>
      <c r="D7" s="533"/>
      <c r="E7" s="533"/>
      <c r="F7" s="533"/>
      <c r="G7" s="533"/>
    </row>
    <row r="8" spans="1:8" s="388" customFormat="1" ht="18.75" thickBot="1">
      <c r="D8" s="399"/>
      <c r="E8" s="399"/>
    </row>
    <row r="9" spans="1:8" ht="21" customHeight="1">
      <c r="A9" s="541" t="s">
        <v>99</v>
      </c>
      <c r="B9" s="544" t="s">
        <v>332</v>
      </c>
      <c r="C9" s="547" t="s">
        <v>259</v>
      </c>
      <c r="D9" s="544" t="s">
        <v>370</v>
      </c>
      <c r="E9" s="550" t="s">
        <v>372</v>
      </c>
      <c r="F9" s="551"/>
      <c r="G9" s="534" t="s">
        <v>267</v>
      </c>
    </row>
    <row r="10" spans="1:8" s="209" customFormat="1" ht="19.5" customHeight="1">
      <c r="A10" s="542"/>
      <c r="B10" s="545"/>
      <c r="C10" s="548"/>
      <c r="D10" s="545"/>
      <c r="E10" s="539" t="s">
        <v>106</v>
      </c>
      <c r="F10" s="537" t="s">
        <v>107</v>
      </c>
      <c r="G10" s="535"/>
    </row>
    <row r="11" spans="1:8" s="210" customFormat="1" ht="12.75" customHeight="1" thickBot="1">
      <c r="A11" s="543"/>
      <c r="B11" s="546"/>
      <c r="C11" s="549"/>
      <c r="D11" s="546"/>
      <c r="E11" s="540"/>
      <c r="F11" s="538"/>
      <c r="G11" s="536"/>
    </row>
    <row r="12" spans="1:8" ht="35.1" customHeight="1">
      <c r="A12" s="458" t="s">
        <v>240</v>
      </c>
      <c r="B12" s="459">
        <v>2689</v>
      </c>
      <c r="C12" s="459">
        <v>304</v>
      </c>
      <c r="D12" s="459">
        <v>66</v>
      </c>
      <c r="E12" s="459">
        <v>15</v>
      </c>
      <c r="F12" s="459">
        <v>51</v>
      </c>
      <c r="G12" s="459">
        <v>2319</v>
      </c>
      <c r="H12" s="211"/>
    </row>
    <row r="13" spans="1:8" ht="35.1" customHeight="1">
      <c r="A13" s="392" t="s">
        <v>241</v>
      </c>
      <c r="B13" s="219">
        <v>41540</v>
      </c>
      <c r="C13" s="219">
        <v>18622</v>
      </c>
      <c r="D13" s="219">
        <v>1824</v>
      </c>
      <c r="E13" s="219">
        <v>350</v>
      </c>
      <c r="F13" s="219">
        <v>1474</v>
      </c>
      <c r="G13" s="219">
        <v>21094</v>
      </c>
      <c r="H13" s="211"/>
    </row>
    <row r="14" spans="1:8" ht="35.1" customHeight="1">
      <c r="A14" s="392" t="s">
        <v>242</v>
      </c>
      <c r="B14" s="219">
        <v>64294</v>
      </c>
      <c r="C14" s="219">
        <v>50351</v>
      </c>
      <c r="D14" s="219">
        <v>497</v>
      </c>
      <c r="E14" s="219">
        <v>33</v>
      </c>
      <c r="F14" s="219">
        <v>464</v>
      </c>
      <c r="G14" s="219">
        <v>13446</v>
      </c>
      <c r="H14" s="211"/>
    </row>
    <row r="15" spans="1:8" ht="35.1" customHeight="1">
      <c r="A15" s="392" t="s">
        <v>243</v>
      </c>
      <c r="B15" s="219">
        <v>103212</v>
      </c>
      <c r="C15" s="219">
        <v>102705</v>
      </c>
      <c r="D15" s="219">
        <v>457</v>
      </c>
      <c r="E15" s="219">
        <v>15</v>
      </c>
      <c r="F15" s="219">
        <v>442</v>
      </c>
      <c r="G15" s="219">
        <v>50</v>
      </c>
      <c r="H15" s="211"/>
    </row>
    <row r="16" spans="1:8" ht="35.1" customHeight="1">
      <c r="A16" s="392" t="s">
        <v>244</v>
      </c>
      <c r="B16" s="219">
        <v>179008</v>
      </c>
      <c r="C16" s="219">
        <v>178755</v>
      </c>
      <c r="D16" s="219">
        <v>238</v>
      </c>
      <c r="E16" s="219">
        <v>15</v>
      </c>
      <c r="F16" s="219">
        <v>223</v>
      </c>
      <c r="G16" s="219">
        <v>15</v>
      </c>
      <c r="H16" s="211"/>
    </row>
    <row r="17" spans="1:8" ht="35.1" customHeight="1">
      <c r="A17" s="392" t="s">
        <v>245</v>
      </c>
      <c r="B17" s="219">
        <v>40770</v>
      </c>
      <c r="C17" s="219">
        <v>40753</v>
      </c>
      <c r="D17" s="219">
        <v>16</v>
      </c>
      <c r="E17" s="219">
        <v>0</v>
      </c>
      <c r="F17" s="219">
        <v>16</v>
      </c>
      <c r="G17" s="219">
        <v>1</v>
      </c>
      <c r="H17" s="211"/>
    </row>
    <row r="18" spans="1:8" ht="35.1" customHeight="1">
      <c r="A18" s="392" t="s">
        <v>246</v>
      </c>
      <c r="B18" s="219">
        <v>3414</v>
      </c>
      <c r="C18" s="219">
        <v>3413</v>
      </c>
      <c r="D18" s="219">
        <v>1</v>
      </c>
      <c r="E18" s="219">
        <v>0</v>
      </c>
      <c r="F18" s="219">
        <v>1</v>
      </c>
      <c r="G18" s="219">
        <v>0</v>
      </c>
      <c r="H18" s="211"/>
    </row>
    <row r="19" spans="1:8" ht="35.1" customHeight="1">
      <c r="A19" s="392" t="s">
        <v>247</v>
      </c>
      <c r="B19" s="219">
        <v>494</v>
      </c>
      <c r="C19" s="219">
        <v>494</v>
      </c>
      <c r="D19" s="219">
        <v>0</v>
      </c>
      <c r="E19" s="219">
        <v>0</v>
      </c>
      <c r="F19" s="219">
        <v>0</v>
      </c>
      <c r="G19" s="219">
        <v>0</v>
      </c>
      <c r="H19" s="211"/>
    </row>
    <row r="20" spans="1:8" ht="35.1" customHeight="1">
      <c r="A20" s="392" t="s">
        <v>248</v>
      </c>
      <c r="B20" s="219">
        <v>13</v>
      </c>
      <c r="C20" s="219">
        <v>12</v>
      </c>
      <c r="D20" s="219">
        <v>1</v>
      </c>
      <c r="E20" s="219">
        <v>0</v>
      </c>
      <c r="F20" s="219">
        <v>1</v>
      </c>
      <c r="G20" s="219">
        <v>0</v>
      </c>
      <c r="H20" s="211"/>
    </row>
    <row r="21" spans="1:8" ht="35.1" customHeight="1">
      <c r="A21" s="392" t="s">
        <v>249</v>
      </c>
      <c r="B21" s="219">
        <v>14</v>
      </c>
      <c r="C21" s="219">
        <v>14</v>
      </c>
      <c r="D21" s="219">
        <v>0</v>
      </c>
      <c r="E21" s="219">
        <v>0</v>
      </c>
      <c r="F21" s="219">
        <v>0</v>
      </c>
      <c r="G21" s="219">
        <v>0</v>
      </c>
      <c r="H21" s="211"/>
    </row>
    <row r="22" spans="1:8" ht="35.1" customHeight="1">
      <c r="A22" s="392" t="s">
        <v>250</v>
      </c>
      <c r="B22" s="219">
        <v>5</v>
      </c>
      <c r="C22" s="219">
        <v>5</v>
      </c>
      <c r="D22" s="219">
        <v>0</v>
      </c>
      <c r="E22" s="219">
        <v>0</v>
      </c>
      <c r="F22" s="219">
        <v>0</v>
      </c>
      <c r="G22" s="219">
        <v>0</v>
      </c>
      <c r="H22" s="211"/>
    </row>
    <row r="23" spans="1:8" ht="35.1" customHeight="1">
      <c r="A23" s="392" t="s">
        <v>251</v>
      </c>
      <c r="B23" s="219">
        <v>5</v>
      </c>
      <c r="C23" s="219">
        <v>5</v>
      </c>
      <c r="D23" s="219">
        <v>0</v>
      </c>
      <c r="E23" s="219">
        <v>0</v>
      </c>
      <c r="F23" s="219">
        <v>0</v>
      </c>
      <c r="G23" s="219">
        <v>0</v>
      </c>
      <c r="H23" s="211"/>
    </row>
    <row r="24" spans="1:8" ht="35.1" customHeight="1">
      <c r="A24" s="392" t="s">
        <v>252</v>
      </c>
      <c r="B24" s="219">
        <v>0</v>
      </c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1"/>
    </row>
    <row r="25" spans="1:8" ht="35.1" customHeight="1">
      <c r="A25" s="392" t="s">
        <v>253</v>
      </c>
      <c r="B25" s="219">
        <v>3</v>
      </c>
      <c r="C25" s="219">
        <v>3</v>
      </c>
      <c r="D25" s="219">
        <v>0</v>
      </c>
      <c r="E25" s="219">
        <v>0</v>
      </c>
      <c r="F25" s="219">
        <v>0</v>
      </c>
      <c r="G25" s="219">
        <v>0</v>
      </c>
      <c r="H25" s="211"/>
    </row>
    <row r="26" spans="1:8" ht="35.1" customHeight="1">
      <c r="A26" s="392" t="s">
        <v>254</v>
      </c>
      <c r="B26" s="219">
        <v>3</v>
      </c>
      <c r="C26" s="219">
        <v>3</v>
      </c>
      <c r="D26" s="219">
        <v>0</v>
      </c>
      <c r="E26" s="219">
        <v>0</v>
      </c>
      <c r="F26" s="219">
        <v>0</v>
      </c>
      <c r="G26" s="219">
        <v>0</v>
      </c>
      <c r="H26" s="211"/>
    </row>
    <row r="27" spans="1:8" ht="35.1" customHeight="1">
      <c r="A27" s="392" t="s">
        <v>255</v>
      </c>
      <c r="B27" s="219">
        <v>0</v>
      </c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1"/>
    </row>
    <row r="28" spans="1:8" ht="35.1" customHeight="1">
      <c r="A28" s="392" t="s">
        <v>256</v>
      </c>
      <c r="B28" s="219">
        <v>0</v>
      </c>
      <c r="C28" s="219">
        <v>0</v>
      </c>
      <c r="D28" s="219">
        <v>0</v>
      </c>
      <c r="E28" s="219">
        <v>0</v>
      </c>
      <c r="F28" s="219">
        <v>0</v>
      </c>
      <c r="G28" s="219">
        <v>0</v>
      </c>
      <c r="H28" s="211"/>
    </row>
    <row r="29" spans="1:8" ht="35.1" customHeight="1">
      <c r="A29" s="392" t="s">
        <v>257</v>
      </c>
      <c r="B29" s="219">
        <v>0</v>
      </c>
      <c r="C29" s="219">
        <v>0</v>
      </c>
      <c r="D29" s="219">
        <v>0</v>
      </c>
      <c r="E29" s="219">
        <v>0</v>
      </c>
      <c r="F29" s="219">
        <v>0</v>
      </c>
      <c r="G29" s="219">
        <v>0</v>
      </c>
      <c r="H29" s="211"/>
    </row>
    <row r="30" spans="1:8" ht="35.1" customHeight="1" thickBot="1">
      <c r="A30" s="392" t="s">
        <v>102</v>
      </c>
      <c r="B30" s="219">
        <v>0</v>
      </c>
      <c r="C30" s="219">
        <v>0</v>
      </c>
      <c r="D30" s="219">
        <v>0</v>
      </c>
      <c r="E30" s="219">
        <v>0</v>
      </c>
      <c r="F30" s="219">
        <v>0</v>
      </c>
      <c r="G30" s="219">
        <v>0</v>
      </c>
      <c r="H30" s="211"/>
    </row>
    <row r="31" spans="1:8" ht="35.1" hidden="1" customHeight="1" thickBot="1">
      <c r="A31" s="393"/>
      <c r="B31" s="220"/>
      <c r="C31" s="220"/>
      <c r="D31" s="220"/>
      <c r="E31" s="220"/>
      <c r="F31" s="220"/>
      <c r="G31" s="220"/>
      <c r="H31" s="211"/>
    </row>
    <row r="32" spans="1:8" ht="35.1" customHeight="1" thickBot="1">
      <c r="A32" s="394" t="s">
        <v>103</v>
      </c>
      <c r="B32" s="221">
        <v>435464</v>
      </c>
      <c r="C32" s="221">
        <v>395439</v>
      </c>
      <c r="D32" s="221">
        <v>3100</v>
      </c>
      <c r="E32" s="221">
        <v>428</v>
      </c>
      <c r="F32" s="221">
        <v>2672</v>
      </c>
      <c r="G32" s="221">
        <v>36925</v>
      </c>
    </row>
    <row r="33" spans="1:7" ht="22.5" customHeight="1">
      <c r="A33" s="212"/>
      <c r="B33" s="213"/>
      <c r="C33" s="213"/>
      <c r="D33" s="213"/>
      <c r="E33" s="213"/>
      <c r="F33" s="213"/>
      <c r="G33" s="213"/>
    </row>
    <row r="34" spans="1:7" s="398" customFormat="1" ht="75" customHeight="1">
      <c r="A34" s="528" t="s">
        <v>333</v>
      </c>
      <c r="B34" s="529"/>
      <c r="C34" s="529"/>
      <c r="D34" s="529"/>
      <c r="E34" s="529"/>
      <c r="F34" s="529"/>
      <c r="G34" s="529"/>
    </row>
    <row r="35" spans="1:7">
      <c r="B35" s="211"/>
      <c r="C35" s="211"/>
      <c r="D35" s="211"/>
      <c r="E35" s="211"/>
      <c r="F35" s="211"/>
      <c r="G35" s="211"/>
    </row>
    <row r="36" spans="1:7">
      <c r="B36" s="211"/>
      <c r="C36" s="211"/>
      <c r="D36" s="211"/>
      <c r="E36" s="211"/>
      <c r="F36" s="211"/>
      <c r="G36" s="211"/>
    </row>
  </sheetData>
  <mergeCells count="12">
    <mergeCell ref="G9:G11"/>
    <mergeCell ref="A34:G34"/>
    <mergeCell ref="F10:F11"/>
    <mergeCell ref="A5:G5"/>
    <mergeCell ref="A6:G6"/>
    <mergeCell ref="A7:G7"/>
    <mergeCell ref="E10:E11"/>
    <mergeCell ref="A9:A11"/>
    <mergeCell ref="B9:B11"/>
    <mergeCell ref="C9:C11"/>
    <mergeCell ref="D9:D11"/>
    <mergeCell ref="E9:F9"/>
  </mergeCells>
  <pageMargins left="1.29" right="0.14000000000000001" top="0.48" bottom="0.52" header="0.28000000000000003" footer="0.5"/>
  <pageSetup scale="72" orientation="portrait" r:id="rId1"/>
  <headerFooter alignWithMargins="0">
    <oddFooter>&amp;R&amp;"MS Sans Serif,Bold"Operator de date cu caracter personal nr. 4104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M41"/>
  <sheetViews>
    <sheetView workbookViewId="0">
      <selection activeCell="I22" sqref="I22"/>
    </sheetView>
  </sheetViews>
  <sheetFormatPr defaultRowHeight="9.75"/>
  <cols>
    <col min="1" max="1" width="14.42578125" style="215" customWidth="1"/>
    <col min="2" max="2" width="12" style="206" customWidth="1"/>
    <col min="3" max="3" width="13.140625" style="206" bestFit="1" customWidth="1"/>
    <col min="4" max="5" width="13" style="206" customWidth="1"/>
    <col min="6" max="6" width="13.85546875" style="206" customWidth="1"/>
    <col min="7" max="8" width="11" style="206" bestFit="1" customWidth="1"/>
    <col min="9" max="9" width="10.85546875" style="206" bestFit="1" customWidth="1"/>
    <col min="10" max="10" width="10.42578125" style="206" customWidth="1"/>
    <col min="11" max="11" width="9.7109375" style="206" customWidth="1"/>
    <col min="12" max="16384" width="9.140625" style="206"/>
  </cols>
  <sheetData>
    <row r="1" spans="1:12" s="388" customFormat="1" ht="18">
      <c r="A1" s="395" t="s">
        <v>108</v>
      </c>
      <c r="I1" s="395"/>
      <c r="J1" s="395"/>
      <c r="K1" s="395"/>
    </row>
    <row r="2" spans="1:12" s="388" customFormat="1" ht="12.75" hidden="1" customHeight="1">
      <c r="A2" s="395"/>
    </row>
    <row r="3" spans="1:12" s="388" customFormat="1" ht="18">
      <c r="A3" s="395" t="s">
        <v>278</v>
      </c>
      <c r="F3" s="396"/>
      <c r="G3" s="397"/>
      <c r="H3" s="397"/>
    </row>
    <row r="4" spans="1:12" s="388" customFormat="1" ht="43.5" customHeight="1">
      <c r="A4" s="395"/>
      <c r="F4" s="396"/>
      <c r="G4" s="397"/>
      <c r="H4" s="397"/>
    </row>
    <row r="5" spans="1:12" s="388" customFormat="1" ht="16.5" customHeight="1">
      <c r="A5" s="530" t="s">
        <v>335</v>
      </c>
      <c r="B5" s="530"/>
      <c r="C5" s="530"/>
      <c r="D5" s="530"/>
      <c r="E5" s="530"/>
      <c r="F5" s="530"/>
      <c r="G5" s="530"/>
      <c r="H5" s="530"/>
      <c r="I5" s="530"/>
      <c r="J5" s="530"/>
      <c r="K5" s="530"/>
    </row>
    <row r="6" spans="1:12" s="388" customFormat="1" ht="31.5" customHeight="1">
      <c r="A6" s="531" t="s">
        <v>105</v>
      </c>
      <c r="B6" s="531"/>
      <c r="C6" s="531"/>
      <c r="D6" s="531"/>
      <c r="E6" s="531"/>
      <c r="F6" s="531"/>
      <c r="G6" s="531"/>
      <c r="H6" s="531"/>
      <c r="I6" s="531"/>
      <c r="J6" s="531"/>
      <c r="K6" s="531"/>
    </row>
    <row r="7" spans="1:12" s="388" customFormat="1" ht="18.75" customHeight="1">
      <c r="A7" s="533" t="s">
        <v>394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</row>
    <row r="8" spans="1:12" ht="16.5">
      <c r="C8" s="207"/>
      <c r="D8" s="207"/>
      <c r="E8" s="207"/>
      <c r="F8" s="208"/>
      <c r="G8" s="208"/>
      <c r="H8" s="207"/>
      <c r="I8" s="207"/>
    </row>
    <row r="9" spans="1:12" ht="10.5" thickBot="1"/>
    <row r="10" spans="1:12" s="209" customFormat="1" ht="26.25" customHeight="1">
      <c r="A10" s="552" t="s">
        <v>99</v>
      </c>
      <c r="B10" s="552" t="s">
        <v>332</v>
      </c>
      <c r="C10" s="552" t="s">
        <v>259</v>
      </c>
      <c r="D10" s="552" t="s">
        <v>368</v>
      </c>
      <c r="E10" s="552" t="s">
        <v>369</v>
      </c>
      <c r="F10" s="552" t="s">
        <v>370</v>
      </c>
      <c r="G10" s="552" t="s">
        <v>100</v>
      </c>
      <c r="H10" s="552"/>
      <c r="I10" s="552"/>
      <c r="J10" s="552" t="s">
        <v>267</v>
      </c>
      <c r="K10" s="552" t="s">
        <v>101</v>
      </c>
    </row>
    <row r="11" spans="1:12" s="210" customFormat="1" ht="9.75" customHeight="1">
      <c r="A11" s="553"/>
      <c r="B11" s="553"/>
      <c r="C11" s="553"/>
      <c r="D11" s="553"/>
      <c r="E11" s="553"/>
      <c r="F11" s="553"/>
      <c r="G11" s="553"/>
      <c r="H11" s="553"/>
      <c r="I11" s="553"/>
      <c r="J11" s="553"/>
      <c r="K11" s="553"/>
    </row>
    <row r="12" spans="1:12" ht="30" customHeight="1" thickBot="1">
      <c r="A12" s="553"/>
      <c r="B12" s="553"/>
      <c r="C12" s="553"/>
      <c r="D12" s="553"/>
      <c r="E12" s="553"/>
      <c r="F12" s="553"/>
      <c r="G12" s="553"/>
      <c r="H12" s="553"/>
      <c r="I12" s="553"/>
      <c r="J12" s="553"/>
      <c r="K12" s="553"/>
    </row>
    <row r="13" spans="1:12" ht="35.1" customHeight="1">
      <c r="A13" s="391" t="s">
        <v>240</v>
      </c>
      <c r="B13" s="218">
        <v>52659</v>
      </c>
      <c r="C13" s="218">
        <v>3471</v>
      </c>
      <c r="D13" s="218">
        <v>17</v>
      </c>
      <c r="E13" s="218">
        <v>100</v>
      </c>
      <c r="F13" s="218">
        <v>38740</v>
      </c>
      <c r="G13" s="218">
        <v>10092</v>
      </c>
      <c r="H13" s="218">
        <v>16140</v>
      </c>
      <c r="I13" s="218">
        <v>12508</v>
      </c>
      <c r="J13" s="218">
        <v>10326</v>
      </c>
      <c r="K13" s="218">
        <v>5</v>
      </c>
      <c r="L13" s="211"/>
    </row>
    <row r="14" spans="1:12" ht="35.1" customHeight="1">
      <c r="A14" s="392" t="s">
        <v>241</v>
      </c>
      <c r="B14" s="219">
        <v>101249</v>
      </c>
      <c r="C14" s="219">
        <v>34745</v>
      </c>
      <c r="D14" s="219">
        <v>29</v>
      </c>
      <c r="E14" s="219">
        <v>200</v>
      </c>
      <c r="F14" s="219">
        <v>18103</v>
      </c>
      <c r="G14" s="219">
        <v>1451</v>
      </c>
      <c r="H14" s="219">
        <v>6898</v>
      </c>
      <c r="I14" s="219">
        <v>9754</v>
      </c>
      <c r="J14" s="219">
        <v>48164</v>
      </c>
      <c r="K14" s="219">
        <v>8</v>
      </c>
      <c r="L14" s="211"/>
    </row>
    <row r="15" spans="1:12" ht="35.1" customHeight="1">
      <c r="A15" s="392" t="s">
        <v>242</v>
      </c>
      <c r="B15" s="219">
        <v>240853</v>
      </c>
      <c r="C15" s="219">
        <v>133815</v>
      </c>
      <c r="D15" s="219">
        <v>38</v>
      </c>
      <c r="E15" s="219">
        <v>1150</v>
      </c>
      <c r="F15" s="219">
        <v>23569</v>
      </c>
      <c r="G15" s="219">
        <v>1128</v>
      </c>
      <c r="H15" s="219">
        <v>7043</v>
      </c>
      <c r="I15" s="219">
        <v>15398</v>
      </c>
      <c r="J15" s="219">
        <v>81824</v>
      </c>
      <c r="K15" s="219">
        <v>457</v>
      </c>
      <c r="L15" s="211"/>
    </row>
    <row r="16" spans="1:12" ht="35.1" customHeight="1">
      <c r="A16" s="392" t="s">
        <v>243</v>
      </c>
      <c r="B16" s="219">
        <v>402267</v>
      </c>
      <c r="C16" s="219">
        <v>232462</v>
      </c>
      <c r="D16" s="219">
        <v>95</v>
      </c>
      <c r="E16" s="219">
        <v>9558</v>
      </c>
      <c r="F16" s="219">
        <v>47773</v>
      </c>
      <c r="G16" s="219">
        <v>1453</v>
      </c>
      <c r="H16" s="219">
        <v>13821</v>
      </c>
      <c r="I16" s="219">
        <v>32499</v>
      </c>
      <c r="J16" s="219">
        <v>112369</v>
      </c>
      <c r="K16" s="219">
        <v>10</v>
      </c>
      <c r="L16" s="211"/>
    </row>
    <row r="17" spans="1:12" ht="35.1" customHeight="1">
      <c r="A17" s="392" t="s">
        <v>244</v>
      </c>
      <c r="B17" s="219">
        <v>560616</v>
      </c>
      <c r="C17" s="219">
        <v>345828</v>
      </c>
      <c r="D17" s="219">
        <v>108</v>
      </c>
      <c r="E17" s="219">
        <v>18206</v>
      </c>
      <c r="F17" s="219">
        <v>97231</v>
      </c>
      <c r="G17" s="219">
        <v>4728</v>
      </c>
      <c r="H17" s="219">
        <v>47898</v>
      </c>
      <c r="I17" s="219">
        <v>44605</v>
      </c>
      <c r="J17" s="219">
        <v>99239</v>
      </c>
      <c r="K17" s="219">
        <v>4</v>
      </c>
      <c r="L17" s="211"/>
    </row>
    <row r="18" spans="1:12" ht="35.1" customHeight="1">
      <c r="A18" s="392" t="s">
        <v>245</v>
      </c>
      <c r="B18" s="219">
        <v>463320</v>
      </c>
      <c r="C18" s="219">
        <v>245398</v>
      </c>
      <c r="D18" s="219">
        <v>98</v>
      </c>
      <c r="E18" s="219">
        <v>15330</v>
      </c>
      <c r="F18" s="219">
        <v>124305</v>
      </c>
      <c r="G18" s="219">
        <v>9556</v>
      </c>
      <c r="H18" s="219">
        <v>58285</v>
      </c>
      <c r="I18" s="219">
        <v>56464</v>
      </c>
      <c r="J18" s="219">
        <v>78189</v>
      </c>
      <c r="K18" s="219">
        <v>0</v>
      </c>
      <c r="L18" s="211"/>
    </row>
    <row r="19" spans="1:12" ht="35.1" customHeight="1">
      <c r="A19" s="392" t="s">
        <v>246</v>
      </c>
      <c r="B19" s="219">
        <v>400994</v>
      </c>
      <c r="C19" s="219">
        <v>227542</v>
      </c>
      <c r="D19" s="219">
        <v>240</v>
      </c>
      <c r="E19" s="219">
        <v>11217</v>
      </c>
      <c r="F19" s="219">
        <v>111545</v>
      </c>
      <c r="G19" s="219">
        <v>7781</v>
      </c>
      <c r="H19" s="219">
        <v>50253</v>
      </c>
      <c r="I19" s="219">
        <v>53511</v>
      </c>
      <c r="J19" s="219">
        <v>50450</v>
      </c>
      <c r="K19" s="219">
        <v>0</v>
      </c>
      <c r="L19" s="211"/>
    </row>
    <row r="20" spans="1:12" ht="35.1" customHeight="1">
      <c r="A20" s="392" t="s">
        <v>247</v>
      </c>
      <c r="B20" s="219">
        <v>660161</v>
      </c>
      <c r="C20" s="219">
        <v>494406</v>
      </c>
      <c r="D20" s="219">
        <v>3303</v>
      </c>
      <c r="E20" s="219">
        <v>11540</v>
      </c>
      <c r="F20" s="219">
        <v>110444</v>
      </c>
      <c r="G20" s="219">
        <v>6320</v>
      </c>
      <c r="H20" s="219">
        <v>49387</v>
      </c>
      <c r="I20" s="219">
        <v>54737</v>
      </c>
      <c r="J20" s="219">
        <v>40468</v>
      </c>
      <c r="K20" s="219">
        <v>0</v>
      </c>
      <c r="L20" s="211"/>
    </row>
    <row r="21" spans="1:12" ht="35.1" customHeight="1">
      <c r="A21" s="392" t="s">
        <v>248</v>
      </c>
      <c r="B21" s="219">
        <v>211937</v>
      </c>
      <c r="C21" s="219">
        <v>181478</v>
      </c>
      <c r="D21" s="219">
        <v>2500</v>
      </c>
      <c r="E21" s="219">
        <v>2240</v>
      </c>
      <c r="F21" s="219">
        <v>18970</v>
      </c>
      <c r="G21" s="219">
        <v>1038</v>
      </c>
      <c r="H21" s="219">
        <v>8285</v>
      </c>
      <c r="I21" s="219">
        <v>9647</v>
      </c>
      <c r="J21" s="219">
        <v>6749</v>
      </c>
      <c r="K21" s="219">
        <v>0</v>
      </c>
      <c r="L21" s="211"/>
    </row>
    <row r="22" spans="1:12" ht="35.1" customHeight="1">
      <c r="A22" s="392" t="s">
        <v>249</v>
      </c>
      <c r="B22" s="219">
        <v>245127</v>
      </c>
      <c r="C22" s="219">
        <v>217354</v>
      </c>
      <c r="D22" s="219">
        <v>3312</v>
      </c>
      <c r="E22" s="219">
        <v>2027</v>
      </c>
      <c r="F22" s="219">
        <v>16341</v>
      </c>
      <c r="G22" s="219">
        <v>873</v>
      </c>
      <c r="H22" s="219">
        <v>7112</v>
      </c>
      <c r="I22" s="219">
        <v>8356</v>
      </c>
      <c r="J22" s="219">
        <v>6093</v>
      </c>
      <c r="K22" s="219">
        <v>0</v>
      </c>
      <c r="L22" s="211"/>
    </row>
    <row r="23" spans="1:12" ht="35.1" customHeight="1">
      <c r="A23" s="392" t="s">
        <v>250</v>
      </c>
      <c r="B23" s="219">
        <v>165359</v>
      </c>
      <c r="C23" s="219">
        <v>150123</v>
      </c>
      <c r="D23" s="219">
        <v>2254</v>
      </c>
      <c r="E23" s="219">
        <v>1077</v>
      </c>
      <c r="F23" s="219">
        <v>8493</v>
      </c>
      <c r="G23" s="219">
        <v>440</v>
      </c>
      <c r="H23" s="219">
        <v>3610</v>
      </c>
      <c r="I23" s="219">
        <v>4443</v>
      </c>
      <c r="J23" s="219">
        <v>3412</v>
      </c>
      <c r="K23" s="219">
        <v>0</v>
      </c>
      <c r="L23" s="211"/>
    </row>
    <row r="24" spans="1:12" ht="35.1" customHeight="1">
      <c r="A24" s="392" t="s">
        <v>251</v>
      </c>
      <c r="B24" s="219">
        <v>437486</v>
      </c>
      <c r="C24" s="219">
        <v>407799</v>
      </c>
      <c r="D24" s="219">
        <v>5311</v>
      </c>
      <c r="E24" s="219">
        <v>2376</v>
      </c>
      <c r="F24" s="219">
        <v>15675</v>
      </c>
      <c r="G24" s="219">
        <v>830</v>
      </c>
      <c r="H24" s="219">
        <v>6740</v>
      </c>
      <c r="I24" s="219">
        <v>8105</v>
      </c>
      <c r="J24" s="219">
        <v>6325</v>
      </c>
      <c r="K24" s="219">
        <v>0</v>
      </c>
      <c r="L24" s="211"/>
    </row>
    <row r="25" spans="1:12" ht="35.1" customHeight="1">
      <c r="A25" s="392" t="s">
        <v>252</v>
      </c>
      <c r="B25" s="219">
        <v>124823</v>
      </c>
      <c r="C25" s="219">
        <v>118601</v>
      </c>
      <c r="D25" s="219">
        <v>1227</v>
      </c>
      <c r="E25" s="219">
        <v>533</v>
      </c>
      <c r="F25" s="219">
        <v>3113</v>
      </c>
      <c r="G25" s="219">
        <v>184</v>
      </c>
      <c r="H25" s="219">
        <v>1338</v>
      </c>
      <c r="I25" s="219">
        <v>1591</v>
      </c>
      <c r="J25" s="219">
        <v>1349</v>
      </c>
      <c r="K25" s="219">
        <v>0</v>
      </c>
      <c r="L25" s="211"/>
    </row>
    <row r="26" spans="1:12" ht="35.1" customHeight="1">
      <c r="A26" s="392" t="s">
        <v>253</v>
      </c>
      <c r="B26" s="219">
        <v>473290</v>
      </c>
      <c r="C26" s="219">
        <v>456686</v>
      </c>
      <c r="D26" s="219">
        <v>3397</v>
      </c>
      <c r="E26" s="219">
        <v>1575</v>
      </c>
      <c r="F26" s="219">
        <v>8036</v>
      </c>
      <c r="G26" s="219">
        <v>452</v>
      </c>
      <c r="H26" s="219">
        <v>3406</v>
      </c>
      <c r="I26" s="219">
        <v>4178</v>
      </c>
      <c r="J26" s="219">
        <v>3596</v>
      </c>
      <c r="K26" s="219">
        <v>0</v>
      </c>
      <c r="L26" s="211"/>
    </row>
    <row r="27" spans="1:12" ht="35.1" customHeight="1">
      <c r="A27" s="392" t="s">
        <v>254</v>
      </c>
      <c r="B27" s="219">
        <v>398527</v>
      </c>
      <c r="C27" s="219">
        <v>389606</v>
      </c>
      <c r="D27" s="219">
        <v>1623</v>
      </c>
      <c r="E27" s="219">
        <v>1194</v>
      </c>
      <c r="F27" s="219">
        <v>4285</v>
      </c>
      <c r="G27" s="219">
        <v>284</v>
      </c>
      <c r="H27" s="219">
        <v>1798</v>
      </c>
      <c r="I27" s="219">
        <v>2203</v>
      </c>
      <c r="J27" s="219">
        <v>1819</v>
      </c>
      <c r="K27" s="219">
        <v>0</v>
      </c>
      <c r="L27" s="211"/>
    </row>
    <row r="28" spans="1:12" ht="35.1" customHeight="1">
      <c r="A28" s="392" t="s">
        <v>255</v>
      </c>
      <c r="B28" s="219">
        <v>150694</v>
      </c>
      <c r="C28" s="219">
        <v>147998</v>
      </c>
      <c r="D28" s="219">
        <v>469</v>
      </c>
      <c r="E28" s="219">
        <v>504</v>
      </c>
      <c r="F28" s="219">
        <v>1261</v>
      </c>
      <c r="G28" s="219">
        <v>73</v>
      </c>
      <c r="H28" s="219">
        <v>528</v>
      </c>
      <c r="I28" s="219">
        <v>660</v>
      </c>
      <c r="J28" s="219">
        <v>462</v>
      </c>
      <c r="K28" s="219">
        <v>0</v>
      </c>
      <c r="L28" s="211"/>
    </row>
    <row r="29" spans="1:12" ht="35.1" customHeight="1">
      <c r="A29" s="392" t="s">
        <v>256</v>
      </c>
      <c r="B29" s="219">
        <v>19732</v>
      </c>
      <c r="C29" s="219">
        <v>19440</v>
      </c>
      <c r="D29" s="219">
        <v>35</v>
      </c>
      <c r="E29" s="219">
        <v>86</v>
      </c>
      <c r="F29" s="219">
        <v>137</v>
      </c>
      <c r="G29" s="219">
        <v>5</v>
      </c>
      <c r="H29" s="219">
        <v>58</v>
      </c>
      <c r="I29" s="219">
        <v>74</v>
      </c>
      <c r="J29" s="219">
        <v>34</v>
      </c>
      <c r="K29" s="219">
        <v>0</v>
      </c>
      <c r="L29" s="211"/>
    </row>
    <row r="30" spans="1:12" ht="35.1" customHeight="1">
      <c r="A30" s="392" t="s">
        <v>257</v>
      </c>
      <c r="B30" s="219">
        <v>3993</v>
      </c>
      <c r="C30" s="219">
        <v>3940</v>
      </c>
      <c r="D30" s="219">
        <v>5</v>
      </c>
      <c r="E30" s="219">
        <v>20</v>
      </c>
      <c r="F30" s="219">
        <v>25</v>
      </c>
      <c r="G30" s="219">
        <v>2</v>
      </c>
      <c r="H30" s="219">
        <v>14</v>
      </c>
      <c r="I30" s="219">
        <v>9</v>
      </c>
      <c r="J30" s="219">
        <v>3</v>
      </c>
      <c r="K30" s="219">
        <v>0</v>
      </c>
      <c r="L30" s="211"/>
    </row>
    <row r="31" spans="1:12" ht="35.1" customHeight="1" thickBot="1">
      <c r="A31" s="392" t="s">
        <v>102</v>
      </c>
      <c r="B31" s="219">
        <v>1684</v>
      </c>
      <c r="C31" s="219">
        <v>1647</v>
      </c>
      <c r="D31" s="219">
        <v>4</v>
      </c>
      <c r="E31" s="219">
        <v>10</v>
      </c>
      <c r="F31" s="219">
        <v>19</v>
      </c>
      <c r="G31" s="219">
        <v>1</v>
      </c>
      <c r="H31" s="219">
        <v>7</v>
      </c>
      <c r="I31" s="219">
        <v>11</v>
      </c>
      <c r="J31" s="219">
        <v>4</v>
      </c>
      <c r="K31" s="219">
        <v>0</v>
      </c>
      <c r="L31" s="211"/>
    </row>
    <row r="32" spans="1:12" ht="18" hidden="1" customHeight="1" thickBot="1">
      <c r="A32" s="393"/>
      <c r="B32" s="222"/>
      <c r="C32" s="223"/>
      <c r="D32" s="223"/>
      <c r="E32" s="223"/>
      <c r="F32" s="223"/>
      <c r="G32" s="223"/>
      <c r="H32" s="223"/>
      <c r="I32" s="223"/>
      <c r="J32" s="223"/>
      <c r="K32" s="223"/>
      <c r="L32" s="211"/>
    </row>
    <row r="33" spans="1:13" ht="35.1" customHeight="1" thickBot="1">
      <c r="A33" s="394" t="s">
        <v>103</v>
      </c>
      <c r="B33" s="221">
        <v>5114771</v>
      </c>
      <c r="C33" s="221">
        <v>3812339</v>
      </c>
      <c r="D33" s="221">
        <v>24065</v>
      </c>
      <c r="E33" s="221">
        <v>78943</v>
      </c>
      <c r="F33" s="221">
        <v>648065</v>
      </c>
      <c r="G33" s="221">
        <v>46691</v>
      </c>
      <c r="H33" s="221">
        <v>282621</v>
      </c>
      <c r="I33" s="221">
        <v>318753</v>
      </c>
      <c r="J33" s="221">
        <v>550875</v>
      </c>
      <c r="K33" s="221">
        <v>484</v>
      </c>
    </row>
    <row r="34" spans="1:13" ht="12.95" customHeight="1">
      <c r="A34" s="216"/>
      <c r="B34" s="213"/>
      <c r="C34" s="213"/>
      <c r="D34" s="213"/>
      <c r="E34" s="213"/>
      <c r="F34" s="213"/>
      <c r="G34" s="213"/>
      <c r="H34" s="213"/>
      <c r="I34" s="213"/>
      <c r="J34" s="213"/>
      <c r="K34" s="213"/>
    </row>
    <row r="35" spans="1:13" ht="60" customHeight="1">
      <c r="A35" s="528" t="s">
        <v>333</v>
      </c>
      <c r="B35" s="529"/>
      <c r="C35" s="529"/>
      <c r="D35" s="529"/>
      <c r="E35" s="529"/>
      <c r="F35" s="529"/>
      <c r="G35" s="529"/>
      <c r="H35" s="529"/>
      <c r="I35" s="529"/>
      <c r="J35" s="529"/>
      <c r="K35" s="529"/>
    </row>
    <row r="36" spans="1:13" ht="12.95" customHeight="1">
      <c r="A36" s="216"/>
      <c r="B36" s="213"/>
      <c r="C36" s="213"/>
      <c r="D36" s="213"/>
      <c r="E36" s="213"/>
      <c r="F36" s="213"/>
      <c r="G36" s="213"/>
      <c r="H36" s="213"/>
      <c r="I36" s="213"/>
      <c r="J36" s="213"/>
      <c r="K36" s="213"/>
    </row>
    <row r="37" spans="1:13" ht="10.5">
      <c r="A37" s="217"/>
      <c r="B37" s="211"/>
      <c r="C37" s="211"/>
      <c r="D37" s="211"/>
      <c r="E37" s="211"/>
      <c r="F37" s="211"/>
      <c r="G37" s="211"/>
      <c r="H37" s="211"/>
      <c r="I37" s="211"/>
      <c r="J37" s="211"/>
      <c r="K37" s="211"/>
    </row>
    <row r="38" spans="1:13" ht="10.5">
      <c r="A38" s="217"/>
      <c r="B38" s="214"/>
      <c r="C38" s="214"/>
      <c r="D38" s="214"/>
      <c r="E38" s="214"/>
      <c r="F38" s="214"/>
      <c r="G38" s="214"/>
      <c r="H38" s="214"/>
      <c r="I38" s="214"/>
      <c r="J38" s="214"/>
      <c r="K38" s="214"/>
    </row>
    <row r="39" spans="1:13"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</row>
    <row r="40" spans="1:13"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</row>
    <row r="41" spans="1:13"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70" orientation="portrait" r:id="rId1"/>
  <headerFooter alignWithMargins="0">
    <oddFooter>&amp;R&amp;"MS Sans Serif,Bold"Operator de date cu caracter personal nr. 4104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pmedstatnd</vt:lpstr>
      <vt:lpstr>stat</vt:lpstr>
      <vt:lpstr>agric</vt:lpstr>
      <vt:lpstr>statagric</vt:lpstr>
      <vt:lpstr>stat_judete</vt:lpstr>
      <vt:lpstr>agr_judete</vt:lpstr>
      <vt:lpstr>grupare_stat</vt:lpstr>
      <vt:lpstr>grupare_agricultori</vt:lpstr>
      <vt:lpstr>grupare_TOTAL</vt:lpstr>
      <vt:lpstr>veterani</vt:lpstr>
      <vt:lpstr>date_indemnizatii_speciale</vt:lpstr>
      <vt:lpstr>someri</vt:lpstr>
      <vt:lpstr>date_pensii_serviciu</vt:lpstr>
      <vt:lpstr>pensie_sociala_judete</vt:lpstr>
      <vt:lpstr>agr_judete!Print_Area</vt:lpstr>
      <vt:lpstr>agric!Print_Area</vt:lpstr>
      <vt:lpstr>grupare_agricultori!Print_Area</vt:lpstr>
      <vt:lpstr>grupare_stat!Print_Area</vt:lpstr>
      <vt:lpstr>grupare_TOTAL!Print_Area</vt:lpstr>
      <vt:lpstr>pmedstatnd!Print_Area</vt:lpstr>
      <vt:lpstr>someri!Print_Area</vt:lpstr>
      <vt:lpstr>stat!Print_Area</vt:lpstr>
      <vt:lpstr>statagric!Print_Area</vt:lpstr>
      <vt:lpstr>veterani!Print_Area</vt:lpstr>
      <vt:lpstr>pensie_sociala_judete!Print_Titles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RAZVAN</dc:creator>
  <cp:lastModifiedBy>daniel.costache</cp:lastModifiedBy>
  <cp:lastPrinted>2016-02-19T10:51:21Z</cp:lastPrinted>
  <dcterms:created xsi:type="dcterms:W3CDTF">2000-02-08T07:08:44Z</dcterms:created>
  <dcterms:modified xsi:type="dcterms:W3CDTF">2016-03-18T08:08:42Z</dcterms:modified>
</cp:coreProperties>
</file>