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355" yWindow="-15" windowWidth="14400" windowHeight="13500" tabRatio="860"/>
  </bookViews>
  <sheets>
    <sheet name="k_total_tec_0222" sheetId="23" r:id="rId1"/>
    <sheet name="regularizati_0222" sheetId="31" r:id="rId2"/>
    <sheet name="evolutie_rp_0222" sheetId="1" r:id="rId3"/>
    <sheet name="sume_euro_0222" sheetId="15" r:id="rId4"/>
    <sheet name="sume_euro_0222_graf" sheetId="16" r:id="rId5"/>
    <sheet name="evolutie_contrib_0222" sheetId="25" r:id="rId6"/>
    <sheet name="part_fonduri_0222" sheetId="24" r:id="rId7"/>
    <sheet name="evolutie_rp_0222_graf" sheetId="13" r:id="rId8"/>
    <sheet name="evolutie_aleatorii_0222_graf" sheetId="14" r:id="rId9"/>
    <sheet name="participanti_judete_0222" sheetId="17" r:id="rId10"/>
    <sheet name="participanti_jud_dom_0222" sheetId="32" r:id="rId11"/>
    <sheet name="conturi_goale_0222" sheetId="30" r:id="rId12"/>
    <sheet name="rp_sexe_0222" sheetId="26" r:id="rId13"/>
    <sheet name="Sheet1" sheetId="33" r:id="rId14"/>
    <sheet name="rp_varste_sexe_0222" sheetId="28" r:id="rId15"/>
    <sheet name="Sheet2" sheetId="34" r:id="rId16"/>
  </sheets>
  <externalReferences>
    <externalReference r:id="rId17"/>
  </externalReferences>
  <definedNames>
    <definedName name="_xlnm.Print_Area" localSheetId="5">evolutie_contrib_0222!$B$1:$Q$1</definedName>
    <definedName name="_xlnm.Print_Area" localSheetId="2">evolutie_rp_0222!#REF!</definedName>
    <definedName name="_xlnm.Print_Area" localSheetId="0">k_total_tec_0222!$B$2:$K$15</definedName>
    <definedName name="_xlnm.Print_Area" localSheetId="6">part_fonduri_0222!$B$2:$M$12</definedName>
    <definedName name="_xlnm.Print_Area" localSheetId="10">participanti_jud_dom_0222!#REF!</definedName>
    <definedName name="_xlnm.Print_Area" localSheetId="9">participanti_judete_0222!$B$2:$E$48</definedName>
    <definedName name="_xlnm.Print_Area" localSheetId="12">rp_sexe_0222!$B$2:$F$12</definedName>
    <definedName name="_xlnm.Print_Area" localSheetId="14">rp_varste_sexe_0222!$B$2:$P$14</definedName>
    <definedName name="_xlnm.Print_Area" localSheetId="3">sume_euro_0222!#REF!</definedName>
  </definedNames>
  <calcPr calcId="125725"/>
</workbook>
</file>

<file path=xl/calcChain.xml><?xml version="1.0" encoding="utf-8"?>
<calcChain xmlns="http://schemas.openxmlformats.org/spreadsheetml/2006/main">
  <c r="E25" i="15"/>
  <c r="O13"/>
  <c r="N13"/>
  <c r="M13"/>
  <c r="L13"/>
  <c r="K13"/>
  <c r="J13"/>
  <c r="I13"/>
  <c r="H13"/>
  <c r="G13"/>
  <c r="F13"/>
  <c r="E13"/>
  <c r="D13"/>
  <c r="P12"/>
  <c r="P11"/>
  <c r="P10"/>
  <c r="P9"/>
  <c r="P8"/>
  <c r="P7"/>
  <c r="P6"/>
  <c r="E22" i="1"/>
  <c r="O12"/>
  <c r="N12"/>
  <c r="M12"/>
  <c r="L12"/>
  <c r="K12"/>
  <c r="J12"/>
  <c r="I12"/>
  <c r="H12"/>
  <c r="G12"/>
  <c r="F12"/>
  <c r="E12"/>
  <c r="D12"/>
  <c r="E7" i="28"/>
  <c r="D7" s="1"/>
  <c r="F7"/>
  <c r="G7"/>
  <c r="H7"/>
  <c r="E8"/>
  <c r="D8" s="1"/>
  <c r="F8"/>
  <c r="G8"/>
  <c r="H8"/>
  <c r="E9"/>
  <c r="F9"/>
  <c r="G9"/>
  <c r="H9"/>
  <c r="E10"/>
  <c r="D10" s="1"/>
  <c r="F10"/>
  <c r="G10"/>
  <c r="H10"/>
  <c r="E11"/>
  <c r="D11" s="1"/>
  <c r="F11"/>
  <c r="G11"/>
  <c r="H11"/>
  <c r="E12"/>
  <c r="F12"/>
  <c r="G12"/>
  <c r="H12"/>
  <c r="E13"/>
  <c r="D13" s="1"/>
  <c r="F13"/>
  <c r="G13"/>
  <c r="H13"/>
  <c r="D48" i="17"/>
  <c r="E37" s="1"/>
  <c r="M6" i="24"/>
  <c r="M12" s="1"/>
  <c r="F6" i="31"/>
  <c r="F7"/>
  <c r="F8"/>
  <c r="F9"/>
  <c r="F10"/>
  <c r="F11"/>
  <c r="F5"/>
  <c r="D53" i="32"/>
  <c r="J12" i="24"/>
  <c r="L12"/>
  <c r="M7"/>
  <c r="M8"/>
  <c r="M9"/>
  <c r="M10"/>
  <c r="M11"/>
  <c r="M5"/>
  <c r="K12"/>
  <c r="F12" i="23"/>
  <c r="G14" i="28"/>
  <c r="K14"/>
  <c r="O14"/>
  <c r="K6" i="23"/>
  <c r="K7"/>
  <c r="K12" s="1"/>
  <c r="K8"/>
  <c r="K9"/>
  <c r="K10"/>
  <c r="K11"/>
  <c r="K5"/>
  <c r="I5"/>
  <c r="I6"/>
  <c r="I7"/>
  <c r="I12" s="1"/>
  <c r="I8"/>
  <c r="I9"/>
  <c r="I10"/>
  <c r="I11"/>
  <c r="D12" i="24"/>
  <c r="G12" i="31"/>
  <c r="E12" i="23"/>
  <c r="D12"/>
  <c r="D11" i="26"/>
  <c r="D10"/>
  <c r="D9"/>
  <c r="D8"/>
  <c r="D6"/>
  <c r="D5"/>
  <c r="D12"/>
  <c r="D7"/>
  <c r="E12"/>
  <c r="F12"/>
  <c r="F14" i="28"/>
  <c r="K12" i="31"/>
  <c r="J12"/>
  <c r="D12"/>
  <c r="I12" s="1"/>
  <c r="E12"/>
  <c r="F12" s="1"/>
  <c r="I11"/>
  <c r="I10"/>
  <c r="C10"/>
  <c r="I9"/>
  <c r="C9"/>
  <c r="I8"/>
  <c r="C8"/>
  <c r="I7"/>
  <c r="C7"/>
  <c r="I6"/>
  <c r="C6"/>
  <c r="I5"/>
  <c r="B5"/>
  <c r="J12" i="23"/>
  <c r="G12"/>
  <c r="H12"/>
  <c r="C12" i="28"/>
  <c r="C11"/>
  <c r="C10"/>
  <c r="C9"/>
  <c r="C8"/>
  <c r="C7"/>
  <c r="B7"/>
  <c r="C10" i="26"/>
  <c r="C9"/>
  <c r="C8"/>
  <c r="C7"/>
  <c r="C6"/>
  <c r="C5"/>
  <c r="B5"/>
  <c r="C11" i="24"/>
  <c r="C10"/>
  <c r="C9"/>
  <c r="C8"/>
  <c r="C7"/>
  <c r="C6"/>
  <c r="C5"/>
  <c r="B5"/>
  <c r="E12"/>
  <c r="F12"/>
  <c r="G12"/>
  <c r="H12"/>
  <c r="I12"/>
  <c r="H14" i="28"/>
  <c r="I14"/>
  <c r="J14"/>
  <c r="L14"/>
  <c r="M14"/>
  <c r="N14"/>
  <c r="P14"/>
  <c r="H5" i="31"/>
  <c r="H6"/>
  <c r="H8"/>
  <c r="H10"/>
  <c r="H9"/>
  <c r="H7"/>
  <c r="H11"/>
  <c r="D12" i="28"/>
  <c r="D9"/>
  <c r="B6" i="24"/>
  <c r="B6" i="26"/>
  <c r="B8" i="28"/>
  <c r="B7" i="26"/>
  <c r="B7" i="24"/>
  <c r="B9" i="28"/>
  <c r="B10"/>
  <c r="B8" i="24"/>
  <c r="B8" i="26"/>
  <c r="B9" i="24"/>
  <c r="B9" i="26"/>
  <c r="B11" i="28"/>
  <c r="B10" i="24"/>
  <c r="B10" i="26"/>
  <c r="B12" i="28"/>
  <c r="B11" i="24"/>
  <c r="B11" i="26"/>
  <c r="B13" i="28"/>
  <c r="H12" i="31"/>
  <c r="D14" i="28" l="1"/>
  <c r="E14"/>
  <c r="E15" i="17"/>
  <c r="E39"/>
  <c r="E45"/>
  <c r="E26"/>
  <c r="E28"/>
  <c r="E32"/>
  <c r="E11"/>
  <c r="E8"/>
  <c r="E47"/>
  <c r="E13"/>
  <c r="E6"/>
  <c r="E18"/>
  <c r="E19"/>
  <c r="E30"/>
  <c r="E16"/>
  <c r="E23"/>
  <c r="E20"/>
  <c r="E34"/>
  <c r="E44"/>
  <c r="E21"/>
  <c r="E40"/>
  <c r="E36"/>
  <c r="E17"/>
  <c r="E9"/>
  <c r="E29"/>
  <c r="E41"/>
  <c r="E25"/>
  <c r="E35"/>
  <c r="E10"/>
  <c r="E31"/>
  <c r="E24"/>
  <c r="E43"/>
  <c r="E5"/>
  <c r="E38"/>
  <c r="E7"/>
  <c r="E48"/>
  <c r="E14"/>
  <c r="E42"/>
  <c r="E33"/>
  <c r="E27"/>
  <c r="E12"/>
  <c r="E22"/>
  <c r="E46"/>
  <c r="P13" i="15"/>
</calcChain>
</file>

<file path=xl/sharedStrings.xml><?xml version="1.0" encoding="utf-8"?>
<sst xmlns="http://schemas.openxmlformats.org/spreadsheetml/2006/main" count="503" uniqueCount="254">
  <si>
    <t>FEBRUARIE 2022</t>
  </si>
  <si>
    <t>Februarie 2022'</t>
  </si>
  <si>
    <t>Numar participanti in Registrul Participantilor la luna de referinta  IANUARIE 2022</t>
  </si>
  <si>
    <t>Transferuri validate catre alte fonduri la luna de referinta FEBRUARIE 2022</t>
  </si>
  <si>
    <t>Transferuri validate de la alte fonduri la luna de referinta   FEBRUARIE 2022</t>
  </si>
  <si>
    <t>Acte aderare validate pentru luna de referinta FEBRUARIE 2022</t>
  </si>
  <si>
    <t>Asigurati repartizati aleatoriu la luna de referinta FEBRUARIE 2022</t>
  </si>
  <si>
    <t>Numar participanti in Registrul participantilor dupa repartizarea aleatorie la luna de referinta   FEBRUARIE 2022</t>
  </si>
  <si>
    <t>Numar de participanti pentru care se fac viramente in luna de referinta FEBRUARIE 2022</t>
  </si>
  <si>
    <t>februarie 2022</t>
  </si>
  <si>
    <t>Denumire CTP</t>
  </si>
  <si>
    <t>Alte nationalitati</t>
  </si>
  <si>
    <t>Ianuarie 2022'</t>
  </si>
  <si>
    <t xml:space="preserve">1Euro 4,9481 BNR 18/03/2022)              </t>
  </si>
  <si>
    <t>ianuarie 2022</t>
  </si>
  <si>
    <t>peste 45 de ani</t>
  </si>
  <si>
    <t>35-45 ani</t>
  </si>
  <si>
    <t>IANUARIE 2022</t>
  </si>
  <si>
    <t>Preluati MapN acte aderare</t>
  </si>
  <si>
    <t>Preluati MapN repartizare aleatorie</t>
  </si>
  <si>
    <t xml:space="preserve">1Euro 4,9445 BNR 18/02/2021)              </t>
  </si>
  <si>
    <t>NN</t>
  </si>
  <si>
    <t>decembrie 2021</t>
  </si>
  <si>
    <t>METROPOLITAN LIFE</t>
  </si>
  <si>
    <t>DECEMBRIE 2021</t>
  </si>
  <si>
    <t>Decembrie 2021'</t>
  </si>
  <si>
    <t xml:space="preserve">1Euro 4,9445 BNR 18/01/2021)              </t>
  </si>
  <si>
    <t>NOIEMBRIE 2021</t>
  </si>
  <si>
    <t>Noiembrie 2021'</t>
  </si>
  <si>
    <t>noiembrie 2021</t>
  </si>
  <si>
    <t xml:space="preserve">1Euro 4,9492 BNR 17/12/2021)              </t>
  </si>
  <si>
    <t>OCTOMBRIE 2021</t>
  </si>
  <si>
    <t>Octombrie 2021'</t>
  </si>
  <si>
    <t>octombrie 2021</t>
  </si>
  <si>
    <t>Numar participanti in registrul participantilor</t>
  </si>
  <si>
    <t xml:space="preserve">1Euro 4,9488 BNR 18/11/2021)              </t>
  </si>
  <si>
    <t>septembrie 2021</t>
  </si>
  <si>
    <t>SEPTEMBRIE 2021</t>
  </si>
  <si>
    <t>Septembrie 2021'</t>
  </si>
  <si>
    <t>AUGUST 2021</t>
  </si>
  <si>
    <t>August 2021'</t>
  </si>
  <si>
    <t xml:space="preserve">1Euro 4,9481 BNR 18/10/2021)              </t>
  </si>
  <si>
    <t>august 2021</t>
  </si>
  <si>
    <t xml:space="preserve">1Euro 4,9481BNR 20/09/2021)              </t>
  </si>
  <si>
    <t>IANUARIE 2021</t>
  </si>
  <si>
    <t>Ianuarie 2021'</t>
  </si>
  <si>
    <t>iulie 2021</t>
  </si>
  <si>
    <t>ianuarie 2021</t>
  </si>
  <si>
    <t xml:space="preserve">1Euro 4,8876 BNR 18/03/2021)              </t>
  </si>
  <si>
    <t>FEBRUARIE 2021</t>
  </si>
  <si>
    <t>Februarie 2021'</t>
  </si>
  <si>
    <t>februarie 2021</t>
  </si>
  <si>
    <t xml:space="preserve">1Euro 4,9261 BNR 19/04/2021)              </t>
  </si>
  <si>
    <t>MARTIE 2021</t>
  </si>
  <si>
    <t>Martie 2021'</t>
  </si>
  <si>
    <t xml:space="preserve">1Euro 4,9268 BNR 18/05/2021)              </t>
  </si>
  <si>
    <t>APRILIE 2021</t>
  </si>
  <si>
    <t xml:space="preserve">1Euro 4,9250 BNR 18/06/2021)              </t>
  </si>
  <si>
    <t>MAI 2021</t>
  </si>
  <si>
    <t>IULIE 2021</t>
  </si>
  <si>
    <t>Iulie 2021'</t>
  </si>
  <si>
    <t xml:space="preserve">1Euro 4,9262 BNR 19/07/2021)              </t>
  </si>
  <si>
    <t xml:space="preserve">1Euro 4,9259BNR 18/08/2021)              </t>
  </si>
  <si>
    <t>iunie 2021</t>
  </si>
  <si>
    <t>IUNIE 2021</t>
  </si>
  <si>
    <t>Iunie 2021'</t>
  </si>
  <si>
    <t>Aprilie 2021'</t>
  </si>
  <si>
    <t>Mai 2021'</t>
  </si>
  <si>
    <t>mai 2021</t>
  </si>
  <si>
    <t>aprilie 2021</t>
  </si>
  <si>
    <t>martie 2021</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</si>
  <si>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</si>
  <si>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</si>
  <si>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</si>
  <si>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</si>
  <si>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</si>
  <si>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</si>
  <si>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</si>
  <si>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</si>
  <si>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</si>
  <si>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</si>
  <si>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</si>
  <si>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</si>
  <si>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</si>
  <si>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</si>
  <si>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</si>
  <si>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</si>
  <si>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</si>
  <si>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</si>
  <si>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</si>
  <si>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</si>
  <si>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</si>
  <si>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</si>
  <si>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</si>
  <si>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</si>
  <si>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</si>
  <si>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</si>
  <si>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</si>
  <si>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</si>
  <si>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</si>
  <si>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</si>
  <si>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</si>
  <si>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</si>
  <si>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</si>
  <si>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</si>
  <si>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</si>
  <si>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</si>
  <si>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</si>
  <si>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</si>
  <si>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</si>
  <si>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</si>
  <si>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</si>
  <si>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</si>
  <si>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</si>
  <si>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</si>
  <si>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</si>
  <si>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</si>
  <si>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</si>
  <si>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</si>
  <si>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</si>
  <si>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</si>
  <si>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</si>
  <si>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</si>
  <si>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</si>
  <si>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</si>
  <si>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</si>
  <si>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</si>
  <si>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</si>
  <si>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</si>
  <si>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</si>
  <si>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</si>
  <si>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</si>
  <si>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</si>
  <si>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</si>
  <si>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</si>
  <si>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</si>
  <si>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</si>
  <si>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</si>
  <si>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</si>
  <si>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</si>
  <si>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</si>
  <si>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</si>
  <si>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</si>
  <si>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</si>
  <si>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</si>
  <si>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</si>
  <si>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</si>
  <si>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</si>
  <si>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</si>
  <si>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</si>
  <si>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</si>
  <si>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</si>
  <si>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</si>
  <si>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</si>
  <si>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</si>
  <si>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</si>
  <si>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</si>
  <si>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</si>
  <si>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</si>
  <si>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</si>
  <si>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</si>
  <si>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</si>
  <si>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</si>
  <si>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</si>
  <si>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</si>
  <si>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</si>
  <si>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</si>
  <si>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</si>
  <si>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</si>
  <si>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</si>
  <si>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</si>
  <si>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</si>
  <si>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</si>
  <si>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</si>
  <si>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EURO</t>
  </si>
  <si>
    <t>LEI</t>
  </si>
  <si>
    <t>curs EURO</t>
  </si>
  <si>
    <t xml:space="preserve">Numar pozitii in liste </t>
  </si>
  <si>
    <t>Sume virate                                                       (LEI)</t>
  </si>
  <si>
    <t>Total sume virate            (EUR)</t>
  </si>
  <si>
    <t>Venit asigurat  (RON)</t>
  </si>
  <si>
    <t>Venit asigurat  (EUR)</t>
  </si>
  <si>
    <t>Sume curente</t>
  </si>
  <si>
    <t>Restante</t>
  </si>
  <si>
    <t>AZT VIITORUL TAU</t>
  </si>
  <si>
    <t>VITAL</t>
  </si>
  <si>
    <t>ARIPI</t>
  </si>
  <si>
    <t>Invalidari</t>
  </si>
  <si>
    <t>Afilieri</t>
  </si>
  <si>
    <t>Denumire Fond</t>
  </si>
  <si>
    <t>femei</t>
  </si>
  <si>
    <t>barbati</t>
  </si>
  <si>
    <t>Femei</t>
  </si>
  <si>
    <t>Barbati</t>
  </si>
  <si>
    <t>15-25 ani</t>
  </si>
  <si>
    <t>25-35 ani</t>
  </si>
  <si>
    <t>numar</t>
  </si>
  <si>
    <t>f1525</t>
  </si>
  <si>
    <t>f2535</t>
  </si>
  <si>
    <t>f3545</t>
  </si>
  <si>
    <t>m1525</t>
  </si>
  <si>
    <t>m2535</t>
  </si>
  <si>
    <t>m3545</t>
  </si>
  <si>
    <t>Denumire fond de pensii administrat privat</t>
  </si>
  <si>
    <t>Luna de referinta</t>
  </si>
  <si>
    <t xml:space="preserve">COMENZI </t>
  </si>
  <si>
    <t>(BNR  18/04/2022)</t>
  </si>
  <si>
    <t xml:space="preserve">1Euro 4,9416 BNR 18/04/2022)              </t>
  </si>
  <si>
    <t>1 EUR</t>
  </si>
  <si>
    <t>Situatie centralizatoare
privind numarul participantilor si contributiile virate la fondurile de pensii administrate privat
aferente lunii de referinta FEBRUARIE 2022</t>
  </si>
  <si>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</si>
  <si>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r>
      <t xml:space="preserve">din care, Numar participanti pentru care s-au efectuat regularizari prin actualizarea cu datele primite de la angajatori </t>
    </r>
    <r>
      <rPr>
        <b/>
        <sz val="10"/>
        <color rgb="FFFF0000"/>
        <rFont val="Arial"/>
        <family val="2"/>
      </rPr>
      <t>(*)</t>
    </r>
  </si>
  <si>
    <r>
      <t xml:space="preserve">Numar participanti cu contributii restante de la luni anterioare, virate la luna de referinta </t>
    </r>
    <r>
      <rPr>
        <b/>
        <sz val="10"/>
        <color rgb="FFFF0000"/>
        <rFont val="Arial"/>
        <family val="2"/>
      </rPr>
      <t>(**)</t>
    </r>
  </si>
  <si>
    <r>
      <t xml:space="preserve">Numar participanti cu contributii achitate in plus la luni anterioare, regularizate la luna de referinta </t>
    </r>
    <r>
      <rPr>
        <b/>
        <sz val="10"/>
        <color rgb="FFFF0000"/>
        <rFont val="Arial"/>
        <family val="2"/>
      </rPr>
      <t>(***)</t>
    </r>
  </si>
  <si>
    <r>
      <rPr>
        <sz val="10"/>
        <color rgb="FFFF0000"/>
        <rFont val="Arial"/>
        <family val="2"/>
      </rPr>
      <t>(*)</t>
    </r>
    <r>
      <rPr>
        <sz val="10"/>
        <rFont val="Arial"/>
        <family val="2"/>
      </rPr>
      <t xml:space="preserve"> Situatia centralizeaza numarul de participanti pentru care se efectueaza la luna de referinta viramente care difera de efectivul datorat aferent lunii de referinta.</t>
    </r>
  </si>
  <si>
    <r>
      <rPr>
        <sz val="10"/>
        <color rgb="FFFF0000"/>
        <rFont val="Arial"/>
        <family val="2"/>
      </rPr>
      <t>(**)</t>
    </r>
    <r>
      <rPr>
        <sz val="10"/>
        <rFont val="Arial"/>
        <family val="2"/>
      </rPr>
      <t xml:space="preserve">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r>
  </si>
  <si>
    <r>
      <rPr>
        <sz val="10"/>
        <color rgb="FFFF0000"/>
        <rFont val="Arial"/>
        <family val="2"/>
      </rPr>
      <t>(***)</t>
    </r>
    <r>
      <rPr>
        <sz val="10"/>
        <rFont val="Arial"/>
        <family val="2"/>
      </rPr>
      <t xml:space="preserve"> Se refera la participantii care, prin actualizare cu declaratiile primite de la angajatori la luna de referinta, dar aferente lunilor anterioare, au suferit o scadere a venitului asigurat aferent lunilor anterioare sau au fost stersi din declaratii </t>
    </r>
  </si>
  <si>
    <t>FEBRUARIE
2022</t>
  </si>
  <si>
    <t>Situatie centralizatoare               
privind evolutia numarului de participanti din Registrul participantilor 
pana la luna de referinta FEBRUARIE 2022</t>
  </si>
  <si>
    <t xml:space="preserve">1Euro 4,8876 
BNR (18/03/2021)              </t>
  </si>
  <si>
    <t xml:space="preserve">1Euro 4,9261 
BNR (19/04/2021)              </t>
  </si>
  <si>
    <t xml:space="preserve">1Euro 4,9268 
BNR (18/05/2021)              </t>
  </si>
  <si>
    <t xml:space="preserve">1Euro 4,9250 
BNR (18/06/2021)              </t>
  </si>
  <si>
    <t xml:space="preserve">1Euro 4,9262 
BNR (19/07/2021)              </t>
  </si>
  <si>
    <t xml:space="preserve">1Euro 4,9259 
BNR (18/08/2021)              </t>
  </si>
  <si>
    <t xml:space="preserve">1Euro 4,9481 
BNR (20/09/2021)              </t>
  </si>
  <si>
    <t xml:space="preserve">1Euro 4,9481 
BNR (18/10/2021)              </t>
  </si>
  <si>
    <t xml:space="preserve">1Euro 4,9488 
BNR (18/11/2021)              </t>
  </si>
  <si>
    <t xml:space="preserve">1Euro 4,9492 
BNR (17/12/2021)              </t>
  </si>
  <si>
    <t xml:space="preserve">1Euro 4,9445 
BNR (18/01/2022)              </t>
  </si>
  <si>
    <t xml:space="preserve">1Euro 4,9445 
BNR (18/02/2022)              </t>
  </si>
  <si>
    <t xml:space="preserve">1Euro 4,9481 
BNR (18/03/2022)              </t>
  </si>
  <si>
    <t>Situatie centralizatoare                
privind valoarea in Euro a viramentelor catre fondurile de pensii administrate privat 
aferente lunilor de referinta IANUARIE 2021 - FEBRUARIE 2022</t>
  </si>
  <si>
    <t xml:space="preserve">1Euro 4,9416 
BNR (18/04/2022)              </t>
  </si>
  <si>
    <t xml:space="preserve">1Euro 4,8876 
BNR 18/03/2021)              </t>
  </si>
  <si>
    <t xml:space="preserve">1Euro 4,9261 
BNR 19/04/2021)              </t>
  </si>
  <si>
    <t xml:space="preserve">1Euro 4,9268 
BNR 18/05/2021)              </t>
  </si>
  <si>
    <t xml:space="preserve">1Euro 4,9250 
BNR 18/06/2021)              </t>
  </si>
  <si>
    <t xml:space="preserve">1Euro 4,9262 
BNR 19/07/2021)              </t>
  </si>
  <si>
    <t xml:space="preserve">1Euro 4,9259 
BNR 18/08/2021)              </t>
  </si>
  <si>
    <t xml:space="preserve">1Euro 4,9481 
BNR 20/09/2021)              </t>
  </si>
  <si>
    <t xml:space="preserve">1Euro 4,9481 
BNR 18/10/2021)              </t>
  </si>
  <si>
    <t xml:space="preserve">1Euro 4,9488 
BNR 18/11/2021)              </t>
  </si>
  <si>
    <t xml:space="preserve">1Euro 4,9492 
BNR 17/12/2021)              </t>
  </si>
  <si>
    <t xml:space="preserve">1Euro 4,9445 
BNR 18/01/2022)              </t>
  </si>
  <si>
    <t xml:space="preserve">1Euro 4,9445 
BNR 18/02/2022)              </t>
  </si>
  <si>
    <t xml:space="preserve">1Euro 4,9481 
BNR 18/03/2022)              </t>
  </si>
  <si>
    <t xml:space="preserve">1Euro 4,9416 
BNR 18/04/2022)              </t>
  </si>
  <si>
    <t>Situatie centralizatoare               
privind evolutia contributiei medii in Euro la pilonul II a participantilor pana la luna de referinta 
FEBRUARIE 2022</t>
  </si>
  <si>
    <t>Situatie centralizatoare           
privind repartizarea participantilor dupa judetul 
angajatorului la luna de referinta 
FEBRUARIE 2022</t>
  </si>
  <si>
    <t>Situatie centralizatoare privind repartizarea participantilor
 dupa judetul de domiciliu pentru care se fac viramente 
la luna de referinta 
FEBRUARIE 2022</t>
  </si>
  <si>
    <t>Situatie centralizatoare privind numarul de participanti  
care nu figurează cu declaraţii depuse 
in sistemul public de pensii</t>
  </si>
  <si>
    <t>Situatie centralizatoare    
privind repartizarea pe sexe a participantilor    
aferente lunii de referinta 
FEBRUARIE 2022</t>
  </si>
  <si>
    <t>Situatie centralizatoare              
privind repartizarea pe sexe si varste a participantilor              
aferente lunii de referinta 
FEBRUARIE 2022</t>
  </si>
</sst>
</file>

<file path=xl/styles.xml><?xml version="1.0" encoding="utf-8"?>
<styleSheet xmlns="http://schemas.openxmlformats.org/spreadsheetml/2006/main">
  <numFmts count="1">
    <numFmt numFmtId="164" formatCode="#,##0.0000"/>
  </numFmts>
  <fonts count="23">
    <font>
      <sz val="10"/>
      <name val="Arial"/>
      <charset val="238"/>
    </font>
    <font>
      <sz val="10"/>
      <name val="Arial"/>
      <charset val="238"/>
    </font>
    <font>
      <b/>
      <sz val="12"/>
      <name val="Arial"/>
      <family val="2"/>
    </font>
    <font>
      <sz val="12"/>
      <name val="Arial"/>
      <family val="2"/>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rgb="FFFF0000"/>
      <name val="Arial"/>
      <family val="2"/>
    </font>
    <font>
      <sz val="10"/>
      <color rgb="FFFF0000"/>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9"/>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249977111117893"/>
        <bgColor indexed="64"/>
      </patternFill>
    </fill>
  </fills>
  <borders count="32">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medium">
        <color indexed="64"/>
      </top>
      <bottom/>
      <diagonal/>
    </border>
    <border>
      <left/>
      <right/>
      <top style="thin">
        <color indexed="64"/>
      </top>
      <bottom style="thin">
        <color indexed="64"/>
      </bottom>
      <diagonal/>
    </border>
  </borders>
  <cellStyleXfs count="2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1" fillId="0" borderId="0"/>
    <xf numFmtId="0" fontId="6" fillId="0" borderId="0"/>
    <xf numFmtId="0" fontId="10" fillId="0" borderId="1" applyNumberFormat="0" applyFill="0" applyAlignment="0" applyProtection="0"/>
  </cellStyleXfs>
  <cellXfs count="163">
    <xf numFmtId="0" fontId="0" fillId="0" borderId="0" xfId="0"/>
    <xf numFmtId="3" fontId="4" fillId="0" borderId="0" xfId="0" applyNumberFormat="1" applyFont="1" applyBorder="1"/>
    <xf numFmtId="0" fontId="3" fillId="0" borderId="0" xfId="0" applyFont="1"/>
    <xf numFmtId="0" fontId="5"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0" borderId="0" xfId="0" applyFont="1"/>
    <xf numFmtId="0" fontId="3" fillId="0" borderId="0" xfId="26" applyFont="1"/>
    <xf numFmtId="10" fontId="3" fillId="0" borderId="0" xfId="26" applyNumberFormat="1" applyFont="1"/>
    <xf numFmtId="0" fontId="15" fillId="0" borderId="0" xfId="0" applyFont="1" applyAlignment="1">
      <alignment horizontal="right"/>
    </xf>
    <xf numFmtId="164" fontId="15" fillId="0" borderId="0" xfId="0" applyNumberFormat="1" applyFont="1" applyAlignment="1">
      <alignment horizontal="left" vertical="center"/>
    </xf>
    <xf numFmtId="0" fontId="11" fillId="0" borderId="0" xfId="0" applyFont="1"/>
    <xf numFmtId="3" fontId="11" fillId="0" borderId="0" xfId="0" applyNumberFormat="1" applyFont="1"/>
    <xf numFmtId="0" fontId="15" fillId="0" borderId="0" xfId="0" applyFont="1"/>
    <xf numFmtId="0" fontId="2" fillId="20" borderId="2" xfId="0" applyFont="1" applyFill="1" applyBorder="1" applyAlignment="1">
      <alignment horizontal="center" vertical="center" wrapText="1"/>
    </xf>
    <xf numFmtId="4" fontId="0" fillId="0" borderId="0" xfId="0" applyNumberFormat="1"/>
    <xf numFmtId="0" fontId="18" fillId="0" borderId="0" xfId="26" applyFont="1"/>
    <xf numFmtId="3" fontId="3" fillId="0" borderId="0" xfId="26" applyNumberFormat="1" applyFont="1"/>
    <xf numFmtId="0" fontId="0" fillId="21" borderId="0" xfId="0" applyFill="1"/>
    <xf numFmtId="0" fontId="2" fillId="20" borderId="3" xfId="0" applyFont="1" applyFill="1" applyBorder="1" applyAlignment="1">
      <alignment horizontal="center" vertical="center" wrapText="1"/>
    </xf>
    <xf numFmtId="0" fontId="19" fillId="0" borderId="0" xfId="0" applyFont="1" applyAlignment="1">
      <alignment horizontal="right"/>
    </xf>
    <xf numFmtId="164" fontId="20" fillId="0" borderId="0" xfId="0" quotePrefix="1" applyNumberFormat="1" applyFont="1" applyAlignment="1">
      <alignment horizontal="left"/>
    </xf>
    <xf numFmtId="0" fontId="19" fillId="0" borderId="0" xfId="0" applyFont="1"/>
    <xf numFmtId="0" fontId="11" fillId="22" borderId="2" xfId="0" applyFont="1" applyFill="1" applyBorder="1" applyAlignment="1">
      <alignment horizontal="center" vertical="center" wrapText="1"/>
    </xf>
    <xf numFmtId="0" fontId="12" fillId="22" borderId="10" xfId="0" applyFont="1" applyFill="1" applyBorder="1" applyAlignment="1">
      <alignment horizontal="centerContinuous"/>
    </xf>
    <xf numFmtId="0" fontId="12" fillId="22" borderId="11" xfId="0" applyFont="1" applyFill="1" applyBorder="1" applyAlignment="1">
      <alignment horizontal="centerContinuous"/>
    </xf>
    <xf numFmtId="3" fontId="12" fillId="22" borderId="11" xfId="0" applyNumberFormat="1" applyFont="1" applyFill="1" applyBorder="1"/>
    <xf numFmtId="3" fontId="12" fillId="22" borderId="12" xfId="0" applyNumberFormat="1" applyFont="1" applyFill="1" applyBorder="1"/>
    <xf numFmtId="0" fontId="11" fillId="23" borderId="3" xfId="0" applyFont="1" applyFill="1" applyBorder="1" applyAlignment="1">
      <alignment horizontal="center"/>
    </xf>
    <xf numFmtId="0" fontId="17" fillId="23" borderId="2" xfId="0" applyFont="1" applyFill="1" applyBorder="1" applyAlignment="1">
      <alignment horizontal="left"/>
    </xf>
    <xf numFmtId="3" fontId="12" fillId="23" borderId="2" xfId="0" applyNumberFormat="1" applyFont="1" applyFill="1" applyBorder="1"/>
    <xf numFmtId="3" fontId="12" fillId="23" borderId="5" xfId="0" applyNumberFormat="1" applyFont="1" applyFill="1" applyBorder="1"/>
    <xf numFmtId="0" fontId="11" fillId="23" borderId="3" xfId="0" quotePrefix="1" applyFont="1" applyFill="1" applyBorder="1" applyAlignment="1">
      <alignment horizontal="center"/>
    </xf>
    <xf numFmtId="0" fontId="11" fillId="23" borderId="2" xfId="0" applyFont="1" applyFill="1" applyBorder="1" applyAlignment="1">
      <alignment horizontal="left"/>
    </xf>
    <xf numFmtId="0" fontId="11" fillId="22" borderId="5" xfId="0" applyFont="1" applyFill="1" applyBorder="1" applyAlignment="1">
      <alignment horizontal="center" vertical="center" wrapText="1"/>
    </xf>
    <xf numFmtId="10" fontId="12" fillId="22" borderId="11" xfId="0" applyNumberFormat="1" applyFont="1" applyFill="1" applyBorder="1"/>
    <xf numFmtId="10" fontId="12" fillId="23" borderId="2" xfId="0" applyNumberFormat="1" applyFont="1" applyFill="1" applyBorder="1"/>
    <xf numFmtId="0" fontId="11" fillId="23" borderId="4" xfId="0" applyFont="1" applyFill="1" applyBorder="1" applyAlignment="1">
      <alignment horizontal="center"/>
    </xf>
    <xf numFmtId="0" fontId="17" fillId="23" borderId="9" xfId="0" applyFont="1" applyFill="1" applyBorder="1" applyAlignment="1">
      <alignment horizontal="left"/>
    </xf>
    <xf numFmtId="0" fontId="11" fillId="23" borderId="7" xfId="0" quotePrefix="1" applyFont="1" applyFill="1" applyBorder="1" applyAlignment="1">
      <alignment horizontal="center"/>
    </xf>
    <xf numFmtId="0" fontId="11" fillId="23" borderId="8" xfId="0" applyFont="1" applyFill="1" applyBorder="1" applyAlignment="1">
      <alignment horizontal="left"/>
    </xf>
    <xf numFmtId="3" fontId="12" fillId="22" borderId="11" xfId="0" applyNumberFormat="1" applyFont="1" applyFill="1" applyBorder="1" applyAlignment="1">
      <alignment horizontal="right"/>
    </xf>
    <xf numFmtId="3" fontId="12" fillId="22" borderId="12" xfId="0" applyNumberFormat="1" applyFont="1" applyFill="1" applyBorder="1" applyAlignment="1">
      <alignment horizontal="right"/>
    </xf>
    <xf numFmtId="0" fontId="11" fillId="22" borderId="21" xfId="0" applyFont="1" applyFill="1" applyBorder="1" applyAlignment="1">
      <alignment horizontal="center" vertical="center" wrapText="1"/>
    </xf>
    <xf numFmtId="0" fontId="11" fillId="22" borderId="19" xfId="0" applyFont="1" applyFill="1" applyBorder="1" applyAlignment="1">
      <alignment horizontal="center" vertical="center" wrapText="1"/>
    </xf>
    <xf numFmtId="17" fontId="11" fillId="22" borderId="15" xfId="0" applyNumberFormat="1" applyFont="1" applyFill="1" applyBorder="1" applyAlignment="1">
      <alignment horizontal="center" vertical="center" wrapText="1"/>
    </xf>
    <xf numFmtId="0" fontId="17" fillId="23" borderId="2" xfId="0" applyFont="1" applyFill="1" applyBorder="1"/>
    <xf numFmtId="0" fontId="11" fillId="23" borderId="2" xfId="0" applyFont="1" applyFill="1" applyBorder="1"/>
    <xf numFmtId="3" fontId="11" fillId="23" borderId="2" xfId="0" applyNumberFormat="1" applyFont="1" applyFill="1" applyBorder="1"/>
    <xf numFmtId="17" fontId="11" fillId="22" borderId="19" xfId="0" applyNumberFormat="1" applyFont="1" applyFill="1" applyBorder="1" applyAlignment="1">
      <alignment horizontal="center" vertical="center" wrapText="1"/>
    </xf>
    <xf numFmtId="0" fontId="11" fillId="22" borderId="15" xfId="0" applyFont="1" applyFill="1" applyBorder="1" applyAlignment="1">
      <alignment horizontal="center" vertical="center" wrapText="1"/>
    </xf>
    <xf numFmtId="0" fontId="19" fillId="22" borderId="2" xfId="0" applyFont="1" applyFill="1" applyBorder="1" applyAlignment="1">
      <alignment vertical="center" wrapText="1"/>
    </xf>
    <xf numFmtId="0" fontId="11" fillId="22" borderId="2" xfId="0" applyFont="1" applyFill="1" applyBorder="1" applyAlignment="1">
      <alignment wrapText="1"/>
    </xf>
    <xf numFmtId="0" fontId="0" fillId="0" borderId="21" xfId="0" applyBorder="1"/>
    <xf numFmtId="0" fontId="0" fillId="0" borderId="10" xfId="0" applyBorder="1"/>
    <xf numFmtId="0" fontId="12" fillId="23" borderId="2" xfId="0" applyFont="1" applyFill="1" applyBorder="1"/>
    <xf numFmtId="0" fontId="12" fillId="23" borderId="5" xfId="0" applyFont="1" applyFill="1" applyBorder="1"/>
    <xf numFmtId="164" fontId="12" fillId="23" borderId="2" xfId="0" applyNumberFormat="1" applyFont="1" applyFill="1" applyBorder="1"/>
    <xf numFmtId="164" fontId="12" fillId="23" borderId="5" xfId="0" applyNumberFormat="1" applyFont="1" applyFill="1" applyBorder="1"/>
    <xf numFmtId="17" fontId="11" fillId="22" borderId="19" xfId="0" quotePrefix="1" applyNumberFormat="1" applyFont="1" applyFill="1" applyBorder="1" applyAlignment="1">
      <alignment horizontal="center" vertical="center" wrapText="1"/>
    </xf>
    <xf numFmtId="0" fontId="11" fillId="22" borderId="3" xfId="0" applyFont="1" applyFill="1" applyBorder="1"/>
    <xf numFmtId="0" fontId="19" fillId="22" borderId="11" xfId="0" applyFont="1" applyFill="1" applyBorder="1" applyAlignment="1">
      <alignment vertical="center" wrapText="1"/>
    </xf>
    <xf numFmtId="0" fontId="19" fillId="22" borderId="12" xfId="0" applyFont="1" applyFill="1" applyBorder="1" applyAlignment="1">
      <alignment vertical="center" wrapText="1"/>
    </xf>
    <xf numFmtId="3" fontId="17" fillId="23" borderId="2" xfId="0" applyNumberFormat="1" applyFont="1" applyFill="1" applyBorder="1"/>
    <xf numFmtId="2" fontId="12" fillId="23" borderId="2" xfId="0" applyNumberFormat="1" applyFont="1" applyFill="1" applyBorder="1"/>
    <xf numFmtId="2" fontId="12" fillId="23" borderId="5" xfId="0" applyNumberFormat="1" applyFont="1" applyFill="1" applyBorder="1"/>
    <xf numFmtId="2" fontId="12" fillId="22" borderId="11" xfId="0" applyNumberFormat="1" applyFont="1" applyFill="1" applyBorder="1"/>
    <xf numFmtId="2" fontId="12" fillId="22" borderId="12" xfId="0" applyNumberFormat="1" applyFont="1" applyFill="1" applyBorder="1"/>
    <xf numFmtId="0" fontId="19" fillId="22" borderId="5" xfId="0" applyFont="1" applyFill="1" applyBorder="1" applyAlignment="1">
      <alignment vertical="center" wrapText="1"/>
    </xf>
    <xf numFmtId="3" fontId="3" fillId="0" borderId="0" xfId="0" applyNumberFormat="1" applyFont="1" applyFill="1" applyBorder="1"/>
    <xf numFmtId="17" fontId="11" fillId="22" borderId="21" xfId="0" quotePrefix="1" applyNumberFormat="1" applyFont="1" applyFill="1" applyBorder="1" applyAlignment="1">
      <alignment horizontal="center" vertical="center" wrapText="1"/>
    </xf>
    <xf numFmtId="17" fontId="11" fillId="22" borderId="15" xfId="0" quotePrefix="1" applyNumberFormat="1" applyFont="1" applyFill="1" applyBorder="1" applyAlignment="1">
      <alignment horizontal="center" vertical="center" wrapText="1"/>
    </xf>
    <xf numFmtId="3" fontId="12" fillId="23" borderId="10" xfId="0" applyNumberFormat="1" applyFont="1" applyFill="1" applyBorder="1"/>
    <xf numFmtId="3" fontId="12" fillId="23" borderId="11" xfId="0" applyNumberFormat="1" applyFont="1" applyFill="1" applyBorder="1"/>
    <xf numFmtId="3" fontId="12" fillId="23" borderId="12" xfId="0" applyNumberFormat="1" applyFont="1" applyFill="1" applyBorder="1"/>
    <xf numFmtId="0" fontId="11" fillId="22" borderId="3" xfId="26" applyFont="1" applyFill="1" applyBorder="1" applyAlignment="1">
      <alignment horizontal="center"/>
    </xf>
    <xf numFmtId="0" fontId="11" fillId="22" borderId="2" xfId="26" applyFont="1" applyFill="1" applyBorder="1" applyAlignment="1">
      <alignment horizontal="center"/>
    </xf>
    <xf numFmtId="10" fontId="11" fillId="22" borderId="5" xfId="26" applyNumberFormat="1" applyFont="1" applyFill="1" applyBorder="1" applyAlignment="1">
      <alignment horizontal="center"/>
    </xf>
    <xf numFmtId="0" fontId="12" fillId="22" borderId="10" xfId="26" applyFont="1" applyFill="1" applyBorder="1"/>
    <xf numFmtId="0" fontId="12" fillId="22" borderId="11" xfId="26" applyFont="1" applyFill="1" applyBorder="1"/>
    <xf numFmtId="10" fontId="12" fillId="22" borderId="12" xfId="26" applyNumberFormat="1" applyFont="1" applyFill="1" applyBorder="1"/>
    <xf numFmtId="0" fontId="11" fillId="23" borderId="3" xfId="26" applyFont="1" applyFill="1" applyBorder="1"/>
    <xf numFmtId="0" fontId="11" fillId="23" borderId="2" xfId="26" applyFont="1" applyFill="1" applyBorder="1"/>
    <xf numFmtId="10" fontId="11" fillId="23" borderId="5" xfId="26" applyNumberFormat="1" applyFont="1" applyFill="1" applyBorder="1"/>
    <xf numFmtId="10" fontId="12" fillId="23" borderId="5" xfId="26" applyNumberFormat="1" applyFont="1" applyFill="1" applyBorder="1"/>
    <xf numFmtId="0" fontId="12" fillId="22" borderId="3" xfId="26" applyFont="1" applyFill="1" applyBorder="1" applyAlignment="1">
      <alignment horizontal="center"/>
    </xf>
    <xf numFmtId="0" fontId="12" fillId="22" borderId="2" xfId="26" applyFont="1" applyFill="1" applyBorder="1" applyAlignment="1">
      <alignment horizontal="center"/>
    </xf>
    <xf numFmtId="0" fontId="12" fillId="22" borderId="5" xfId="26" applyFont="1" applyFill="1" applyBorder="1" applyAlignment="1">
      <alignment horizontal="center"/>
    </xf>
    <xf numFmtId="3" fontId="12" fillId="22" borderId="12" xfId="25" applyNumberFormat="1" applyFont="1" applyFill="1" applyBorder="1"/>
    <xf numFmtId="3" fontId="12" fillId="23" borderId="5" xfId="25" applyNumberFormat="1" applyFont="1" applyFill="1" applyBorder="1"/>
    <xf numFmtId="0" fontId="11" fillId="23" borderId="3" xfId="26" applyFont="1" applyFill="1" applyBorder="1" applyAlignment="1">
      <alignment horizontal="center"/>
    </xf>
    <xf numFmtId="0" fontId="11" fillId="22" borderId="5" xfId="26" applyFont="1" applyFill="1" applyBorder="1" applyAlignment="1">
      <alignment horizontal="center" vertical="center" wrapText="1"/>
    </xf>
    <xf numFmtId="0" fontId="11" fillId="22" borderId="5" xfId="26" applyFont="1" applyFill="1" applyBorder="1" applyAlignment="1">
      <alignment horizontal="center"/>
    </xf>
    <xf numFmtId="17" fontId="12" fillId="23" borderId="3" xfId="0" quotePrefix="1" applyNumberFormat="1" applyFont="1" applyFill="1" applyBorder="1"/>
    <xf numFmtId="17" fontId="12" fillId="23" borderId="10" xfId="0" quotePrefix="1" applyNumberFormat="1" applyFont="1" applyFill="1" applyBorder="1"/>
    <xf numFmtId="3" fontId="5" fillId="0" borderId="2" xfId="0" applyNumberFormat="1" applyFont="1" applyBorder="1"/>
    <xf numFmtId="3" fontId="5" fillId="0" borderId="5" xfId="0" applyNumberFormat="1" applyFont="1" applyBorder="1"/>
    <xf numFmtId="0" fontId="11" fillId="22" borderId="22" xfId="0" applyFont="1" applyFill="1" applyBorder="1" applyAlignment="1">
      <alignment horizontal="center" vertical="center" wrapText="1"/>
    </xf>
    <xf numFmtId="0" fontId="11" fillId="22" borderId="20" xfId="0" applyFont="1" applyFill="1" applyBorder="1" applyAlignment="1">
      <alignment horizontal="center" vertical="center"/>
    </xf>
    <xf numFmtId="0" fontId="11" fillId="22" borderId="14" xfId="0" applyFont="1" applyFill="1" applyBorder="1" applyAlignment="1">
      <alignment horizontal="center" vertical="center"/>
    </xf>
    <xf numFmtId="3" fontId="11" fillId="22" borderId="5" xfId="0" applyNumberFormat="1" applyFont="1" applyFill="1" applyBorder="1" applyAlignment="1">
      <alignment horizontal="center" vertical="center" wrapText="1"/>
    </xf>
    <xf numFmtId="0" fontId="11" fillId="22" borderId="2" xfId="0" applyFont="1" applyFill="1" applyBorder="1" applyAlignment="1">
      <alignment horizontal="center" vertical="center" wrapText="1"/>
    </xf>
    <xf numFmtId="0" fontId="11" fillId="22" borderId="3" xfId="0" applyFont="1" applyFill="1" applyBorder="1" applyAlignment="1">
      <alignment horizontal="center" vertical="center" wrapText="1"/>
    </xf>
    <xf numFmtId="3" fontId="11" fillId="22" borderId="2" xfId="0" applyNumberFormat="1" applyFont="1" applyFill="1" applyBorder="1" applyAlignment="1">
      <alignment horizontal="center" vertical="center" wrapText="1"/>
    </xf>
    <xf numFmtId="0" fontId="11" fillId="22" borderId="5" xfId="0" applyFont="1" applyFill="1" applyBorder="1" applyAlignment="1">
      <alignment horizontal="center" vertical="center" wrapText="1"/>
    </xf>
    <xf numFmtId="0" fontId="9" fillId="0" borderId="0" xfId="0" applyFont="1" applyAlignment="1">
      <alignment horizontal="left" vertical="top" wrapText="1"/>
    </xf>
    <xf numFmtId="0" fontId="9" fillId="0" borderId="0" xfId="0" applyNumberFormat="1" applyFont="1" applyAlignment="1">
      <alignment horizontal="left" vertical="top" wrapText="1"/>
    </xf>
    <xf numFmtId="0" fontId="9" fillId="0" borderId="0" xfId="0" applyFont="1" applyAlignment="1">
      <alignment horizontal="left" vertical="top"/>
    </xf>
    <xf numFmtId="0" fontId="0" fillId="24" borderId="23" xfId="0" applyFill="1" applyBorder="1" applyAlignment="1">
      <alignment horizontal="center"/>
    </xf>
    <xf numFmtId="0" fontId="0" fillId="24" borderId="24" xfId="0" applyFill="1" applyBorder="1" applyAlignment="1">
      <alignment horizontal="center"/>
    </xf>
    <xf numFmtId="0" fontId="0" fillId="24" borderId="25" xfId="0" applyFill="1" applyBorder="1" applyAlignment="1">
      <alignment horizontal="center"/>
    </xf>
    <xf numFmtId="0" fontId="0" fillId="24" borderId="18" xfId="0" applyFill="1" applyBorder="1" applyAlignment="1">
      <alignment horizontal="center"/>
    </xf>
    <xf numFmtId="0" fontId="12" fillId="22" borderId="10" xfId="0" applyFont="1" applyFill="1" applyBorder="1" applyAlignment="1">
      <alignment horizontal="center"/>
    </xf>
    <xf numFmtId="0" fontId="12" fillId="22" borderId="11" xfId="0" applyFont="1" applyFill="1" applyBorder="1" applyAlignment="1">
      <alignment horizontal="center"/>
    </xf>
    <xf numFmtId="17" fontId="11" fillId="22" borderId="2" xfId="0" quotePrefix="1" applyNumberFormat="1" applyFont="1" applyFill="1" applyBorder="1" applyAlignment="1">
      <alignment horizontal="center" vertical="center" wrapText="1"/>
    </xf>
    <xf numFmtId="17" fontId="11" fillId="22" borderId="5" xfId="0" quotePrefix="1" applyNumberFormat="1" applyFont="1" applyFill="1" applyBorder="1" applyAlignment="1">
      <alignment horizontal="center" vertical="center" wrapText="1"/>
    </xf>
    <xf numFmtId="0" fontId="11" fillId="22" borderId="19" xfId="0" applyFont="1" applyFill="1" applyBorder="1" applyAlignment="1">
      <alignment horizontal="center" vertical="center"/>
    </xf>
    <xf numFmtId="0" fontId="11" fillId="22" borderId="2" xfId="0" applyFont="1" applyFill="1" applyBorder="1" applyAlignment="1">
      <alignment horizontal="center" vertical="center"/>
    </xf>
    <xf numFmtId="0" fontId="11" fillId="22" borderId="15" xfId="0" applyFont="1" applyFill="1" applyBorder="1" applyAlignment="1">
      <alignment horizontal="center" vertical="center"/>
    </xf>
    <xf numFmtId="0" fontId="11" fillId="22" borderId="5" xfId="0" applyFont="1" applyFill="1" applyBorder="1" applyAlignment="1">
      <alignment horizontal="center" vertical="center"/>
    </xf>
    <xf numFmtId="0" fontId="11" fillId="22" borderId="21" xfId="0" applyFont="1" applyFill="1" applyBorder="1" applyAlignment="1">
      <alignment horizontal="center" vertical="center" wrapText="1"/>
    </xf>
    <xf numFmtId="0" fontId="11" fillId="22" borderId="19" xfId="0" applyFont="1" applyFill="1" applyBorder="1" applyAlignment="1">
      <alignment horizontal="center" vertical="center" wrapText="1"/>
    </xf>
    <xf numFmtId="0" fontId="11" fillId="22" borderId="2" xfId="0" quotePrefix="1" applyFont="1" applyFill="1" applyBorder="1" applyAlignment="1">
      <alignment horizontal="center" vertical="center" wrapText="1"/>
    </xf>
    <xf numFmtId="17" fontId="11" fillId="22" borderId="19" xfId="0" applyNumberFormat="1" applyFont="1" applyFill="1" applyBorder="1" applyAlignment="1">
      <alignment horizontal="center" vertical="center"/>
    </xf>
    <xf numFmtId="17" fontId="11" fillId="22" borderId="2" xfId="0" applyNumberFormat="1" applyFont="1" applyFill="1" applyBorder="1" applyAlignment="1">
      <alignment horizontal="center" vertical="center"/>
    </xf>
    <xf numFmtId="0" fontId="12" fillId="22" borderId="10" xfId="0" applyFont="1" applyFill="1" applyBorder="1" applyAlignment="1">
      <alignment horizontal="center" vertical="center"/>
    </xf>
    <xf numFmtId="0" fontId="12" fillId="22" borderId="11" xfId="0" applyFont="1" applyFill="1" applyBorder="1" applyAlignment="1">
      <alignment horizontal="center" vertical="center"/>
    </xf>
    <xf numFmtId="0" fontId="11" fillId="22" borderId="8" xfId="0" applyFont="1" applyFill="1" applyBorder="1" applyAlignment="1">
      <alignment horizontal="left" wrapText="1"/>
    </xf>
    <xf numFmtId="0" fontId="11" fillId="22" borderId="9" xfId="0" applyFont="1" applyFill="1" applyBorder="1" applyAlignment="1">
      <alignment horizontal="left" wrapText="1"/>
    </xf>
    <xf numFmtId="0" fontId="11" fillId="22" borderId="17" xfId="0" applyFont="1" applyFill="1" applyBorder="1" applyAlignment="1">
      <alignment horizontal="left" wrapText="1"/>
    </xf>
    <xf numFmtId="0" fontId="11" fillId="22" borderId="13" xfId="0" applyFont="1" applyFill="1" applyBorder="1" applyAlignment="1">
      <alignment horizontal="left" wrapText="1"/>
    </xf>
    <xf numFmtId="0" fontId="12" fillId="22" borderId="26" xfId="0" applyFont="1" applyFill="1" applyBorder="1" applyAlignment="1">
      <alignment horizontal="center" vertical="center"/>
    </xf>
    <xf numFmtId="0" fontId="12" fillId="22" borderId="27" xfId="0" applyFont="1" applyFill="1" applyBorder="1" applyAlignment="1">
      <alignment horizontal="center" vertical="center"/>
    </xf>
    <xf numFmtId="0" fontId="11" fillId="22" borderId="20" xfId="0" applyFont="1" applyFill="1" applyBorder="1" applyAlignment="1">
      <alignment horizontal="center" vertical="center" wrapText="1"/>
    </xf>
    <xf numFmtId="0" fontId="11" fillId="22" borderId="14" xfId="0" applyFont="1" applyFill="1" applyBorder="1" applyAlignment="1">
      <alignment horizontal="center" vertical="center" wrapText="1"/>
    </xf>
    <xf numFmtId="0" fontId="11" fillId="22" borderId="7" xfId="0" applyFont="1" applyFill="1" applyBorder="1" applyAlignment="1">
      <alignment horizontal="center" vertical="center" wrapText="1"/>
    </xf>
    <xf numFmtId="0" fontId="11" fillId="22" borderId="28" xfId="0" applyFont="1" applyFill="1" applyBorder="1" applyAlignment="1">
      <alignment horizontal="center" vertical="center" wrapText="1"/>
    </xf>
    <xf numFmtId="0" fontId="11" fillId="22" borderId="4" xfId="0" applyFont="1" applyFill="1" applyBorder="1" applyAlignment="1">
      <alignment horizontal="center" vertical="center" wrapText="1"/>
    </xf>
    <xf numFmtId="0" fontId="11" fillId="22" borderId="8" xfId="0" applyFont="1" applyFill="1" applyBorder="1" applyAlignment="1">
      <alignment horizontal="center" vertical="center"/>
    </xf>
    <xf numFmtId="0" fontId="11" fillId="22" borderId="29" xfId="0" applyFont="1" applyFill="1" applyBorder="1" applyAlignment="1">
      <alignment horizontal="center" vertical="center"/>
    </xf>
    <xf numFmtId="0" fontId="11" fillId="22" borderId="9" xfId="0" applyFont="1" applyFill="1" applyBorder="1" applyAlignment="1">
      <alignment horizontal="center" vertical="center"/>
    </xf>
    <xf numFmtId="0" fontId="9" fillId="22" borderId="2" xfId="0" applyFont="1" applyFill="1" applyBorder="1" applyAlignment="1">
      <alignment horizontal="center" vertical="center" wrapText="1"/>
    </xf>
    <xf numFmtId="0" fontId="9" fillId="22" borderId="5" xfId="0" applyFont="1" applyFill="1" applyBorder="1" applyAlignment="1">
      <alignment horizontal="center" vertical="center" wrapText="1"/>
    </xf>
    <xf numFmtId="0" fontId="9" fillId="22" borderId="3" xfId="0" applyFont="1" applyFill="1" applyBorder="1" applyAlignment="1">
      <alignment horizontal="center" vertical="center" wrapText="1"/>
    </xf>
    <xf numFmtId="0" fontId="11" fillId="22" borderId="3" xfId="26" applyFont="1" applyFill="1" applyBorder="1" applyAlignment="1">
      <alignment horizontal="center"/>
    </xf>
    <xf numFmtId="0" fontId="11" fillId="22" borderId="2" xfId="26" applyFont="1" applyFill="1" applyBorder="1" applyAlignment="1">
      <alignment horizontal="center"/>
    </xf>
    <xf numFmtId="0" fontId="11" fillId="22" borderId="5" xfId="26" applyFont="1" applyFill="1" applyBorder="1" applyAlignment="1">
      <alignment horizontal="center"/>
    </xf>
    <xf numFmtId="0" fontId="2" fillId="0" borderId="0" xfId="26" applyFont="1" applyAlignment="1">
      <alignment horizontal="center"/>
    </xf>
    <xf numFmtId="0" fontId="11" fillId="22" borderId="23" xfId="26" applyFont="1" applyFill="1" applyBorder="1" applyAlignment="1">
      <alignment horizontal="center" wrapText="1"/>
    </xf>
    <xf numFmtId="0" fontId="11" fillId="22" borderId="24" xfId="26" applyFont="1" applyFill="1" applyBorder="1" applyAlignment="1">
      <alignment horizontal="center"/>
    </xf>
    <xf numFmtId="0" fontId="11" fillId="22" borderId="30" xfId="26" applyFont="1" applyFill="1" applyBorder="1" applyAlignment="1">
      <alignment horizontal="center"/>
    </xf>
    <xf numFmtId="0" fontId="11" fillId="22" borderId="3" xfId="26" applyFont="1" applyFill="1" applyBorder="1" applyAlignment="1">
      <alignment horizontal="center" vertical="center"/>
    </xf>
    <xf numFmtId="0" fontId="11" fillId="22" borderId="2" xfId="26" applyFont="1" applyFill="1" applyBorder="1" applyAlignment="1">
      <alignment horizontal="center" vertical="center"/>
    </xf>
    <xf numFmtId="0" fontId="11" fillId="22" borderId="22" xfId="25" applyFont="1" applyFill="1" applyBorder="1" applyAlignment="1">
      <alignment horizontal="center" vertical="center" wrapText="1"/>
    </xf>
    <xf numFmtId="0" fontId="11" fillId="22" borderId="20" xfId="25" applyFont="1" applyFill="1" applyBorder="1" applyAlignment="1">
      <alignment horizontal="center" vertical="center"/>
    </xf>
    <xf numFmtId="0" fontId="11" fillId="22" borderId="14" xfId="25" applyFont="1" applyFill="1" applyBorder="1" applyAlignment="1">
      <alignment horizontal="center" vertical="center"/>
    </xf>
    <xf numFmtId="0" fontId="11" fillId="22" borderId="22" xfId="26" applyFont="1" applyFill="1" applyBorder="1" applyAlignment="1">
      <alignment horizontal="center" vertical="center" wrapText="1"/>
    </xf>
    <xf numFmtId="0" fontId="11" fillId="22" borderId="14" xfId="26" applyFont="1" applyFill="1" applyBorder="1" applyAlignment="1">
      <alignment horizontal="center" vertical="center"/>
    </xf>
    <xf numFmtId="3" fontId="12" fillId="22" borderId="10" xfId="0" applyNumberFormat="1" applyFont="1" applyFill="1" applyBorder="1" applyAlignment="1">
      <alignment horizontal="center"/>
    </xf>
    <xf numFmtId="3" fontId="12" fillId="22" borderId="11" xfId="0" applyNumberFormat="1" applyFont="1" applyFill="1" applyBorder="1" applyAlignment="1">
      <alignment horizontal="center"/>
    </xf>
    <xf numFmtId="0" fontId="11" fillId="22" borderId="16" xfId="0" applyFont="1" applyFill="1" applyBorder="1" applyAlignment="1">
      <alignment horizontal="center" vertical="center" wrapText="1"/>
    </xf>
    <xf numFmtId="0" fontId="11" fillId="22" borderId="31" xfId="0" applyFont="1" applyFill="1" applyBorder="1" applyAlignment="1">
      <alignment horizontal="center" vertical="center" wrapText="1"/>
    </xf>
    <xf numFmtId="0" fontId="11" fillId="22" borderId="6"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cellStyle name="Normal_k_participanti_judete_1008" xfId="26"/>
    <cellStyle name="Total" xfId="2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6"/>
  <c:chart>
    <c:title>
      <c:tx>
        <c:rich>
          <a:bodyPr/>
          <a:lstStyle/>
          <a:p>
            <a:pPr>
              <a:defRPr sz="1050"/>
            </a:pPr>
            <a:r>
              <a:rPr lang="en-US" sz="1050"/>
              <a:t>Repartizarea pe sexe a participantilor
la luna de referinta FEBRUARIE 2022
</a:t>
            </a:r>
          </a:p>
        </c:rich>
      </c:tx>
      <c:layout>
        <c:manualLayout>
          <c:xMode val="edge"/>
          <c:yMode val="edge"/>
          <c:x val="0.37735849056603782"/>
          <c:y val="4.4189852700490959E-2"/>
        </c:manualLayout>
      </c:layout>
    </c:title>
    <c:view3D>
      <c:perspective val="0"/>
    </c:view3D>
    <c:plotArea>
      <c:layout>
        <c:manualLayout>
          <c:layoutTarget val="inner"/>
          <c:xMode val="edge"/>
          <c:yMode val="edge"/>
          <c:x val="0.15094339622641526"/>
          <c:y val="0.38336052202283882"/>
          <c:w val="0.6270810210876806"/>
          <c:h val="0.36541598694942939"/>
        </c:manualLayout>
      </c:layout>
      <c:pie3DChart>
        <c:varyColors val="1"/>
        <c:ser>
          <c:idx val="0"/>
          <c:order val="0"/>
          <c:dPt>
            <c:idx val="0"/>
            <c:explosion val="8"/>
          </c:dPt>
          <c:dPt>
            <c:idx val="1"/>
          </c:dPt>
          <c:dLbls>
            <c:dLbl>
              <c:idx val="0"/>
              <c:layout>
                <c:manualLayout>
                  <c:x val="-0.11432208598786414"/>
                  <c:y val="-0.19734381489426392"/>
                </c:manualLayout>
              </c:layout>
              <c:dLblPos val="bestFit"/>
              <c:showVal val="1"/>
              <c:showPercent val="1"/>
              <c:separator>
</c:separator>
            </c:dLbl>
            <c:dLbl>
              <c:idx val="1"/>
              <c:layout>
                <c:manualLayout>
                  <c:x val="6.0355568761451955E-2"/>
                  <c:y val="-0.28044289732951438"/>
                </c:manualLayout>
              </c:layout>
              <c:dLblPos val="bestFit"/>
              <c:showVal val="1"/>
              <c:showPercent val="1"/>
              <c:separator>
</c:separator>
            </c:dLbl>
            <c:numFmt formatCode="0.00%" sourceLinked="0"/>
            <c:txPr>
              <a:bodyPr/>
              <a:lstStyle/>
              <a:p>
                <a:pPr>
                  <a:defRPr b="1"/>
                </a:pPr>
                <a:endParaRPr lang="en-US"/>
              </a:p>
            </c:txPr>
            <c:showVal val="1"/>
            <c:showPercent val="1"/>
            <c:separator>
</c:separator>
          </c:dLbls>
          <c:cat>
            <c:strRef>
              <c:f>rp_sexe_0222!$E$4:$F$4</c:f>
              <c:strCache>
                <c:ptCount val="2"/>
                <c:pt idx="0">
                  <c:v>femei</c:v>
                </c:pt>
                <c:pt idx="1">
                  <c:v>barbati</c:v>
                </c:pt>
              </c:strCache>
            </c:strRef>
          </c:cat>
          <c:val>
            <c:numRef>
              <c:f>rp_sexe_0222!$E$12:$F$12</c:f>
              <c:numCache>
                <c:formatCode>#,##0</c:formatCode>
                <c:ptCount val="2"/>
                <c:pt idx="0">
                  <c:v>3768320</c:v>
                </c:pt>
                <c:pt idx="1">
                  <c:v>4076918</c:v>
                </c:pt>
              </c:numCache>
            </c:numRef>
          </c:val>
        </c:ser>
        <c:dLbls>
          <c:showVal val="1"/>
          <c:showPercent val="1"/>
          <c:separator>
</c:separator>
        </c:dLbls>
      </c:pie3DChart>
    </c:plotArea>
    <c:legend>
      <c:legendPos val="r"/>
      <c:layout>
        <c:manualLayout>
          <c:xMode val="edge"/>
          <c:yMode val="edge"/>
          <c:x val="0.45283018867924552"/>
          <c:y val="0.80032733224222552"/>
          <c:w val="8.768035516093238E-2"/>
          <c:h val="0.14729950900163671"/>
        </c:manualLayout>
      </c:layout>
    </c:legend>
    <c:plotVisOnly val="1"/>
    <c:dispBlanksAs val="zero"/>
  </c:chart>
  <c:spPr>
    <a:gradFill>
      <a:gsLst>
        <a:gs pos="0">
          <a:srgbClr val="8488C4"/>
        </a:gs>
        <a:gs pos="53000">
          <a:srgbClr val="D4DEFF"/>
        </a:gs>
        <a:gs pos="83000">
          <a:srgbClr val="D4DEFF"/>
        </a:gs>
        <a:gs pos="100000">
          <a:srgbClr val="96AB94"/>
        </a:gs>
      </a:gsLst>
      <a:lin ang="5400000" scaled="0"/>
    </a:gradFill>
  </c:spPr>
  <c:printSettings>
    <c:headerFooter/>
    <c:pageMargins b="0.75000000000000022" l="0.70000000000000018" r="0.70000000000000018" t="0.75000000000000022" header="0.3000000000000001" footer="0.30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6"/>
  <c:chart>
    <c:title>
      <c:tx>
        <c:rich>
          <a:bodyPr/>
          <a:lstStyle/>
          <a:p>
            <a:pPr>
              <a:defRPr sz="1000"/>
            </a:pPr>
            <a:r>
              <a:rPr lang="en-US" sz="1000"/>
              <a:t>Situatie centralizatoare privind repartizarea</a:t>
            </a:r>
            <a:endParaRPr lang="ro-RO" sz="1000"/>
          </a:p>
          <a:p>
            <a:pPr>
              <a:defRPr sz="1000"/>
            </a:pPr>
            <a:r>
              <a:rPr lang="en-US" sz="1000"/>
              <a:t> pe sexe si categorii de varsta a participantilor</a:t>
            </a:r>
            <a:endParaRPr lang="ro-RO" sz="1000"/>
          </a:p>
          <a:p>
            <a:pPr>
              <a:defRPr sz="1000"/>
            </a:pPr>
            <a:r>
              <a:rPr lang="en-US" sz="1000"/>
              <a:t> aferente lunii de referinta FEBRUARIE 2022</a:t>
            </a:r>
          </a:p>
        </c:rich>
      </c:tx>
      <c:layout>
        <c:manualLayout>
          <c:xMode val="edge"/>
          <c:yMode val="edge"/>
          <c:x val="0.31274394657502341"/>
          <c:y val="7.082258553297277E-2"/>
        </c:manualLayout>
      </c:layout>
    </c:title>
    <c:view3D>
      <c:hPercent val="167"/>
      <c:depthPercent val="100"/>
      <c:rAngAx val="1"/>
    </c:view3D>
    <c:plotArea>
      <c:layout>
        <c:manualLayout>
          <c:layoutTarget val="inner"/>
          <c:xMode val="edge"/>
          <c:yMode val="edge"/>
          <c:x val="0.18934911242603567"/>
          <c:y val="0.27032161057272952"/>
          <c:w val="0.55739644970414171"/>
          <c:h val="0.66918776323598772"/>
        </c:manualLayout>
      </c:layout>
      <c:bar3DChart>
        <c:barDir val="bar"/>
        <c:grouping val="clustered"/>
        <c:ser>
          <c:idx val="0"/>
          <c:order val="0"/>
          <c:tx>
            <c:strRef>
              <c:f>rp_varste_sexe_0222!$E$5:$H$5</c:f>
              <c:strCache>
                <c:ptCount val="1"/>
                <c:pt idx="0">
                  <c:v>15-25 ani 25-35 ani 35-45 ani peste 45 de ani</c:v>
                </c:pt>
              </c:strCache>
            </c:strRef>
          </c:tx>
          <c:dLbls>
            <c:dLbl>
              <c:idx val="0"/>
              <c:layout>
                <c:manualLayout>
                  <c:x val="-0.10084418145956607"/>
                  <c:y val="-1.6393035936665746E-4"/>
                </c:manualLayout>
              </c:layout>
              <c:showVal val="1"/>
            </c:dLbl>
            <c:dLbl>
              <c:idx val="1"/>
              <c:layout>
                <c:manualLayout>
                  <c:x val="-0.35029601515637881"/>
                  <c:y val="-1.7903241546861439E-3"/>
                </c:manualLayout>
              </c:layout>
              <c:showVal val="1"/>
            </c:dLbl>
            <c:dLbl>
              <c:idx val="2"/>
              <c:layout>
                <c:manualLayout>
                  <c:x val="-0.46642862088282139"/>
                  <c:y val="8.1647328330534063E-4"/>
                </c:manualLayout>
              </c:layout>
              <c:showVal val="1"/>
            </c:dLbl>
            <c:dLbl>
              <c:idx val="3"/>
              <c:layout>
                <c:manualLayout>
                  <c:x val="-0.38717422912064059"/>
                  <c:y val="-9.9603987857682197E-4"/>
                </c:manualLayout>
              </c:layout>
              <c:showVal val="1"/>
            </c:dLbl>
            <c:txPr>
              <a:bodyPr/>
              <a:lstStyle/>
              <a:p>
                <a:pPr>
                  <a:defRPr b="1"/>
                </a:pPr>
                <a:endParaRPr lang="en-US"/>
              </a:p>
            </c:txPr>
            <c:showVal val="1"/>
          </c:dLbls>
          <c:cat>
            <c:strRef>
              <c:f>rp_varste_sexe_0222!$E$5:$H$5</c:f>
              <c:strCache>
                <c:ptCount val="4"/>
                <c:pt idx="0">
                  <c:v>15-25 ani</c:v>
                </c:pt>
                <c:pt idx="1">
                  <c:v>25-35 ani</c:v>
                </c:pt>
                <c:pt idx="2">
                  <c:v>35-45 ani</c:v>
                </c:pt>
                <c:pt idx="3">
                  <c:v>peste 45 de ani</c:v>
                </c:pt>
              </c:strCache>
            </c:strRef>
          </c:cat>
          <c:val>
            <c:numRef>
              <c:f>rp_varste_sexe_0222!$E$14:$H$14</c:f>
              <c:numCache>
                <c:formatCode>#,##0</c:formatCode>
                <c:ptCount val="4"/>
                <c:pt idx="0">
                  <c:v>685882</c:v>
                </c:pt>
                <c:pt idx="1">
                  <c:v>2095947</c:v>
                </c:pt>
                <c:pt idx="2">
                  <c:v>2762568</c:v>
                </c:pt>
                <c:pt idx="3">
                  <c:v>2300841</c:v>
                </c:pt>
              </c:numCache>
            </c:numRef>
          </c:val>
        </c:ser>
        <c:dLbls>
          <c:showVal val="1"/>
        </c:dLbls>
        <c:shape val="box"/>
        <c:axId val="155141632"/>
        <c:axId val="155143168"/>
        <c:axId val="0"/>
      </c:bar3DChart>
      <c:catAx>
        <c:axId val="155141632"/>
        <c:scaling>
          <c:orientation val="minMax"/>
        </c:scaling>
        <c:axPos val="l"/>
        <c:numFmt formatCode="General" sourceLinked="1"/>
        <c:tickLblPos val="low"/>
        <c:txPr>
          <a:bodyPr rot="0" vert="horz"/>
          <a:lstStyle/>
          <a:p>
            <a:pPr>
              <a:defRPr b="1"/>
            </a:pPr>
            <a:endParaRPr lang="en-US"/>
          </a:p>
        </c:txPr>
        <c:crossAx val="155143168"/>
        <c:crosses val="autoZero"/>
        <c:lblAlgn val="ctr"/>
        <c:lblOffset val="100"/>
        <c:tickLblSkip val="1"/>
        <c:tickMarkSkip val="1"/>
      </c:catAx>
      <c:valAx>
        <c:axId val="155143168"/>
        <c:scaling>
          <c:orientation val="minMax"/>
        </c:scaling>
        <c:axPos val="b"/>
        <c:majorGridlines/>
        <c:numFmt formatCode="#,##0" sourceLinked="1"/>
        <c:tickLblPos val="nextTo"/>
        <c:txPr>
          <a:bodyPr rot="0" vert="horz"/>
          <a:lstStyle/>
          <a:p>
            <a:pPr>
              <a:defRPr b="1"/>
            </a:pPr>
            <a:endParaRPr lang="en-US"/>
          </a:p>
        </c:txPr>
        <c:crossAx val="155141632"/>
        <c:crosses val="autoZero"/>
        <c:crossBetween val="between"/>
      </c:valAx>
    </c:plotArea>
    <c:plotVisOnly val="1"/>
    <c:dispBlanksAs val="gap"/>
  </c:chart>
  <c:spPr>
    <a:gradFill>
      <a:gsLst>
        <a:gs pos="0">
          <a:srgbClr val="8488C4"/>
        </a:gs>
        <a:gs pos="53000">
          <a:srgbClr val="D4DEFF"/>
        </a:gs>
        <a:gs pos="83000">
          <a:srgbClr val="D4DEFF"/>
        </a:gs>
        <a:gs pos="100000">
          <a:srgbClr val="96AB94"/>
        </a:gs>
      </a:gsLst>
      <a:lin ang="5400000" scaled="0"/>
    </a:gradFill>
  </c:spPr>
  <c:printSettings>
    <c:headerFooter alignWithMargins="0"/>
    <c:pageMargins b="1" l="0.75000000000000033" r="0.75000000000000033"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10</xdr:col>
      <xdr:colOff>201472</xdr:colOff>
      <xdr:row>32</xdr:row>
      <xdr:rowOff>52157</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1724025"/>
          <a:ext cx="7907197" cy="39383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744811</xdr:colOff>
      <xdr:row>27</xdr:row>
      <xdr:rowOff>37283</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685800"/>
          <a:ext cx="8279086" cy="37615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685393</xdr:colOff>
      <xdr:row>27</xdr:row>
      <xdr:rowOff>37283</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857250"/>
          <a:ext cx="8486368" cy="37615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absoluteAnchor>
    <xdr:pos x="0" y="1"/>
    <xdr:ext cx="7934325" cy="485775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13</xdr:col>
      <xdr:colOff>19051</xdr:colOff>
      <xdr:row>30</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sheetPr>
    <pageSetUpPr fitToPage="1"/>
  </sheetPr>
  <dimension ref="B1:K30"/>
  <sheetViews>
    <sheetView tabSelected="1" zoomScaleNormal="100" workbookViewId="0">
      <selection activeCell="D31" sqref="D31"/>
    </sheetView>
  </sheetViews>
  <sheetFormatPr defaultRowHeight="12.75"/>
  <cols>
    <col min="2" max="2" width="6.28515625" customWidth="1"/>
    <col min="3" max="3" width="19.28515625" style="6" customWidth="1"/>
    <col min="4" max="4" width="13.5703125" customWidth="1"/>
    <col min="5" max="5" width="12.85546875" customWidth="1"/>
    <col min="6" max="7" width="13.7109375" bestFit="1" customWidth="1"/>
    <col min="8" max="8" width="12.42578125" customWidth="1"/>
    <col min="9" max="9" width="15" customWidth="1"/>
    <col min="10" max="10" width="15.42578125" style="4" bestFit="1" customWidth="1"/>
    <col min="11" max="11" width="14.5703125" style="4" customWidth="1"/>
  </cols>
  <sheetData>
    <row r="1" spans="2:11" ht="13.5" thickBot="1"/>
    <row r="2" spans="2:11" ht="42" customHeight="1">
      <c r="B2" s="97" t="s">
        <v>209</v>
      </c>
      <c r="C2" s="98"/>
      <c r="D2" s="98"/>
      <c r="E2" s="98"/>
      <c r="F2" s="98"/>
      <c r="G2" s="98"/>
      <c r="H2" s="98"/>
      <c r="I2" s="98"/>
      <c r="J2" s="98"/>
      <c r="K2" s="99"/>
    </row>
    <row r="3" spans="2:11" s="5" customFormat="1" ht="76.5" customHeight="1">
      <c r="B3" s="102" t="s">
        <v>75</v>
      </c>
      <c r="C3" s="101" t="s">
        <v>203</v>
      </c>
      <c r="D3" s="101" t="s">
        <v>169</v>
      </c>
      <c r="E3" s="101" t="s">
        <v>177</v>
      </c>
      <c r="F3" s="101" t="s">
        <v>178</v>
      </c>
      <c r="G3" s="101"/>
      <c r="H3" s="101"/>
      <c r="I3" s="101" t="s">
        <v>179</v>
      </c>
      <c r="J3" s="103" t="s">
        <v>180</v>
      </c>
      <c r="K3" s="100" t="s">
        <v>181</v>
      </c>
    </row>
    <row r="4" spans="2:11" s="5" customFormat="1" ht="56.25" customHeight="1">
      <c r="B4" s="102" t="s">
        <v>75</v>
      </c>
      <c r="C4" s="101"/>
      <c r="D4" s="101"/>
      <c r="E4" s="101"/>
      <c r="F4" s="23" t="s">
        <v>73</v>
      </c>
      <c r="G4" s="23" t="s">
        <v>182</v>
      </c>
      <c r="H4" s="23" t="s">
        <v>183</v>
      </c>
      <c r="I4" s="101"/>
      <c r="J4" s="103"/>
      <c r="K4" s="100"/>
    </row>
    <row r="5" spans="2:11" ht="15">
      <c r="B5" s="28">
        <v>1</v>
      </c>
      <c r="C5" s="29" t="s">
        <v>23</v>
      </c>
      <c r="D5" s="30">
        <v>1097366</v>
      </c>
      <c r="E5" s="30">
        <v>1149680</v>
      </c>
      <c r="F5" s="30">
        <v>123995693</v>
      </c>
      <c r="G5" s="30">
        <v>119266076</v>
      </c>
      <c r="H5" s="30">
        <v>4729617</v>
      </c>
      <c r="I5" s="30">
        <f t="shared" ref="I5:I11" si="0">F5/$C$14</f>
        <v>25092215.679132264</v>
      </c>
      <c r="J5" s="30">
        <v>3179491404</v>
      </c>
      <c r="K5" s="31">
        <f t="shared" ref="K5:K11" si="1">J5/$C$14</f>
        <v>643413348.7129674</v>
      </c>
    </row>
    <row r="6" spans="2:11" ht="15">
      <c r="B6" s="32">
        <v>2</v>
      </c>
      <c r="C6" s="29" t="s">
        <v>184</v>
      </c>
      <c r="D6" s="30">
        <v>1641377</v>
      </c>
      <c r="E6" s="30">
        <v>1723273</v>
      </c>
      <c r="F6" s="30">
        <v>186255235</v>
      </c>
      <c r="G6" s="30">
        <v>177879827</v>
      </c>
      <c r="H6" s="30">
        <v>8375408</v>
      </c>
      <c r="I6" s="30">
        <f t="shared" si="0"/>
        <v>37691281.163995467</v>
      </c>
      <c r="J6" s="30">
        <v>4741953638</v>
      </c>
      <c r="K6" s="31">
        <f t="shared" si="1"/>
        <v>959598842.07544112</v>
      </c>
    </row>
    <row r="7" spans="2:11" ht="15">
      <c r="B7" s="32">
        <v>3</v>
      </c>
      <c r="C7" s="33" t="s">
        <v>71</v>
      </c>
      <c r="D7" s="30">
        <v>722396</v>
      </c>
      <c r="E7" s="30">
        <v>751559</v>
      </c>
      <c r="F7" s="30">
        <v>70807598</v>
      </c>
      <c r="G7" s="30">
        <v>67482149</v>
      </c>
      <c r="H7" s="30">
        <v>3325449</v>
      </c>
      <c r="I7" s="30">
        <f t="shared" si="0"/>
        <v>14328880.929253682</v>
      </c>
      <c r="J7" s="30">
        <v>1798912583</v>
      </c>
      <c r="K7" s="31">
        <f t="shared" si="1"/>
        <v>364034438.84571797</v>
      </c>
    </row>
    <row r="8" spans="2:11" ht="15">
      <c r="B8" s="32">
        <v>4</v>
      </c>
      <c r="C8" s="33" t="s">
        <v>72</v>
      </c>
      <c r="D8" s="30">
        <v>511581</v>
      </c>
      <c r="E8" s="30">
        <v>530546</v>
      </c>
      <c r="F8" s="30">
        <v>48803511</v>
      </c>
      <c r="G8" s="30">
        <v>46572768</v>
      </c>
      <c r="H8" s="30">
        <v>2230743</v>
      </c>
      <c r="I8" s="30">
        <f t="shared" si="0"/>
        <v>9876054.5167557057</v>
      </c>
      <c r="J8" s="30">
        <v>1241534113</v>
      </c>
      <c r="K8" s="31">
        <f t="shared" si="1"/>
        <v>251241321.23198962</v>
      </c>
    </row>
    <row r="9" spans="2:11" ht="15">
      <c r="B9" s="32">
        <v>5</v>
      </c>
      <c r="C9" s="33" t="s">
        <v>185</v>
      </c>
      <c r="D9" s="30">
        <v>986468</v>
      </c>
      <c r="E9" s="30">
        <v>1027360</v>
      </c>
      <c r="F9" s="30">
        <v>97086471</v>
      </c>
      <c r="G9" s="30">
        <v>92752195</v>
      </c>
      <c r="H9" s="30">
        <v>4334276</v>
      </c>
      <c r="I9" s="30">
        <f t="shared" si="0"/>
        <v>19646768.455560952</v>
      </c>
      <c r="J9" s="30">
        <v>2472553840</v>
      </c>
      <c r="K9" s="31">
        <f t="shared" si="1"/>
        <v>500354913.38837624</v>
      </c>
    </row>
    <row r="10" spans="2:11" ht="15">
      <c r="B10" s="32">
        <v>6</v>
      </c>
      <c r="C10" s="33" t="s">
        <v>186</v>
      </c>
      <c r="D10" s="30">
        <v>821938</v>
      </c>
      <c r="E10" s="30">
        <v>857904</v>
      </c>
      <c r="F10" s="30">
        <v>84814205</v>
      </c>
      <c r="G10" s="30">
        <v>81076309</v>
      </c>
      <c r="H10" s="30">
        <v>3737896</v>
      </c>
      <c r="I10" s="30">
        <f t="shared" si="0"/>
        <v>17163308.442609679</v>
      </c>
      <c r="J10" s="30">
        <v>2161329042</v>
      </c>
      <c r="K10" s="31">
        <f t="shared" si="1"/>
        <v>437374340.6993686</v>
      </c>
    </row>
    <row r="11" spans="2:11" ht="15">
      <c r="B11" s="32">
        <v>7</v>
      </c>
      <c r="C11" s="33" t="s">
        <v>21</v>
      </c>
      <c r="D11" s="30">
        <v>2064112</v>
      </c>
      <c r="E11" s="30">
        <v>2181701</v>
      </c>
      <c r="F11" s="30">
        <v>284468164</v>
      </c>
      <c r="G11" s="30">
        <v>274013063</v>
      </c>
      <c r="H11" s="30">
        <v>10455101</v>
      </c>
      <c r="I11" s="30">
        <f t="shared" si="0"/>
        <v>57566003.723490365</v>
      </c>
      <c r="J11" s="30">
        <v>7305172682</v>
      </c>
      <c r="K11" s="31">
        <f t="shared" si="1"/>
        <v>1478301093.1682045</v>
      </c>
    </row>
    <row r="12" spans="2:11" ht="15.75" thickBot="1">
      <c r="B12" s="24" t="s">
        <v>76</v>
      </c>
      <c r="C12" s="25"/>
      <c r="D12" s="26">
        <f t="shared" ref="D12:K12" si="2">SUM(D5:D11)</f>
        <v>7845238</v>
      </c>
      <c r="E12" s="26">
        <f t="shared" si="2"/>
        <v>8222023</v>
      </c>
      <c r="F12" s="26">
        <f t="shared" si="2"/>
        <v>896230877</v>
      </c>
      <c r="G12" s="26">
        <f t="shared" si="2"/>
        <v>859042387</v>
      </c>
      <c r="H12" s="26">
        <f t="shared" si="2"/>
        <v>37188490</v>
      </c>
      <c r="I12" s="26">
        <f t="shared" si="2"/>
        <v>181364512.9107981</v>
      </c>
      <c r="J12" s="26">
        <f t="shared" si="2"/>
        <v>22900947302</v>
      </c>
      <c r="K12" s="27">
        <f t="shared" si="2"/>
        <v>4634318298.1220655</v>
      </c>
    </row>
    <row r="14" spans="2:11" s="11" customFormat="1">
      <c r="B14" s="20" t="s">
        <v>208</v>
      </c>
      <c r="C14" s="21">
        <v>4.9416000000000002</v>
      </c>
      <c r="J14" s="12"/>
      <c r="K14" s="12"/>
    </row>
    <row r="15" spans="2:11">
      <c r="B15" s="22"/>
      <c r="C15" s="22" t="s">
        <v>206</v>
      </c>
    </row>
    <row r="16" spans="2:11">
      <c r="G16" s="15"/>
    </row>
    <row r="17" spans="7:7">
      <c r="G17" s="15"/>
    </row>
    <row r="18" spans="7:7">
      <c r="G18" s="15"/>
    </row>
    <row r="19" spans="7:7">
      <c r="G19" s="15"/>
    </row>
    <row r="20" spans="7:7">
      <c r="G20" s="15"/>
    </row>
    <row r="21" spans="7:7">
      <c r="G21" s="15"/>
    </row>
    <row r="22" spans="7:7">
      <c r="G22" s="15"/>
    </row>
    <row r="23" spans="7:7">
      <c r="G23" s="15"/>
    </row>
    <row r="24" spans="7:7">
      <c r="G24" s="15"/>
    </row>
    <row r="25" spans="7:7">
      <c r="G25" s="15"/>
    </row>
    <row r="26" spans="7:7">
      <c r="G26" s="15"/>
    </row>
    <row r="27" spans="7:7">
      <c r="G27" s="15"/>
    </row>
    <row r="28" spans="7:7">
      <c r="G28" s="15"/>
    </row>
    <row r="29" spans="7:7">
      <c r="G29" s="15"/>
    </row>
    <row r="30" spans="7:7">
      <c r="G30" s="15"/>
    </row>
  </sheetData>
  <mergeCells count="9">
    <mergeCell ref="B2:K2"/>
    <mergeCell ref="K3:K4"/>
    <mergeCell ref="I3:I4"/>
    <mergeCell ref="B3:B4"/>
    <mergeCell ref="C3:C4"/>
    <mergeCell ref="D3:D4"/>
    <mergeCell ref="E3:E4"/>
    <mergeCell ref="J3:J4"/>
    <mergeCell ref="F3:H3"/>
  </mergeCells>
  <phoneticPr fontId="16" type="noConversion"/>
  <printOptions horizontalCentered="1"/>
  <pageMargins left="0.196850393700787" right="0.23622047244094499" top="0.59055118110236204" bottom="0.43307086614173201" header="0.35433070866141703" footer="0.196850393700787"/>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M49"/>
  <sheetViews>
    <sheetView workbookViewId="0">
      <selection activeCell="I11" sqref="I11"/>
    </sheetView>
  </sheetViews>
  <sheetFormatPr defaultRowHeight="15"/>
  <cols>
    <col min="1" max="1" width="9.140625" style="7"/>
    <col min="2" max="2" width="7.85546875" style="7" customWidth="1"/>
    <col min="3" max="3" width="20.140625" style="7" customWidth="1"/>
    <col min="4" max="4" width="13.7109375" style="7" customWidth="1"/>
    <col min="5" max="5" width="16.5703125" style="8" customWidth="1"/>
    <col min="6" max="6" width="0.28515625" style="7" customWidth="1"/>
    <col min="7" max="16384" width="9.140625" style="7"/>
  </cols>
  <sheetData>
    <row r="1" spans="2:5" ht="15.75" thickBot="1"/>
    <row r="2" spans="2:5" ht="51" customHeight="1">
      <c r="B2" s="148" t="s">
        <v>249</v>
      </c>
      <c r="C2" s="149"/>
      <c r="D2" s="149"/>
      <c r="E2" s="150"/>
    </row>
    <row r="3" spans="2:5">
      <c r="B3" s="144" t="s">
        <v>77</v>
      </c>
      <c r="C3" s="145"/>
      <c r="D3" s="145" t="s">
        <v>78</v>
      </c>
      <c r="E3" s="146"/>
    </row>
    <row r="4" spans="2:5">
      <c r="B4" s="75" t="s">
        <v>79</v>
      </c>
      <c r="C4" s="76" t="s">
        <v>80</v>
      </c>
      <c r="D4" s="76" t="s">
        <v>81</v>
      </c>
      <c r="E4" s="77" t="s">
        <v>82</v>
      </c>
    </row>
    <row r="5" spans="2:5">
      <c r="B5" s="81"/>
      <c r="C5" s="82" t="s">
        <v>83</v>
      </c>
      <c r="D5" s="48">
        <v>102195</v>
      </c>
      <c r="E5" s="83">
        <f t="shared" ref="E5:E48" si="0">D5/$D$48</f>
        <v>1.3026373451003015E-2</v>
      </c>
    </row>
    <row r="6" spans="2:5" ht="15.75">
      <c r="B6" s="81" t="s">
        <v>84</v>
      </c>
      <c r="C6" s="82" t="s">
        <v>85</v>
      </c>
      <c r="D6" s="30">
        <v>69374</v>
      </c>
      <c r="E6" s="84">
        <f t="shared" si="0"/>
        <v>8.8428164958156783E-3</v>
      </c>
    </row>
    <row r="7" spans="2:5" ht="15.75">
      <c r="B7" s="81" t="s">
        <v>86</v>
      </c>
      <c r="C7" s="82" t="s">
        <v>87</v>
      </c>
      <c r="D7" s="30">
        <v>96941</v>
      </c>
      <c r="E7" s="84">
        <f t="shared" si="0"/>
        <v>1.2356667828305528E-2</v>
      </c>
    </row>
    <row r="8" spans="2:5" ht="15.75">
      <c r="B8" s="81" t="s">
        <v>88</v>
      </c>
      <c r="C8" s="82" t="s">
        <v>89</v>
      </c>
      <c r="D8" s="30">
        <v>123913</v>
      </c>
      <c r="E8" s="84">
        <f t="shared" si="0"/>
        <v>1.5794676974745698E-2</v>
      </c>
    </row>
    <row r="9" spans="2:5" ht="15.75">
      <c r="B9" s="81" t="s">
        <v>90</v>
      </c>
      <c r="C9" s="82" t="s">
        <v>91</v>
      </c>
      <c r="D9" s="30">
        <v>105081</v>
      </c>
      <c r="E9" s="84">
        <f t="shared" si="0"/>
        <v>1.3394239919808679E-2</v>
      </c>
    </row>
    <row r="10" spans="2:5" ht="15.75">
      <c r="B10" s="81" t="s">
        <v>92</v>
      </c>
      <c r="C10" s="82" t="s">
        <v>93</v>
      </c>
      <c r="D10" s="30">
        <v>158939</v>
      </c>
      <c r="E10" s="84">
        <f t="shared" si="0"/>
        <v>2.0259296148823019E-2</v>
      </c>
    </row>
    <row r="11" spans="2:5" ht="15.75">
      <c r="B11" s="81" t="s">
        <v>94</v>
      </c>
      <c r="C11" s="82" t="s">
        <v>95</v>
      </c>
      <c r="D11" s="30">
        <v>70097</v>
      </c>
      <c r="E11" s="84">
        <f t="shared" si="0"/>
        <v>8.9349743118054548E-3</v>
      </c>
    </row>
    <row r="12" spans="2:5" ht="15.75">
      <c r="B12" s="81" t="s">
        <v>96</v>
      </c>
      <c r="C12" s="82" t="s">
        <v>97</v>
      </c>
      <c r="D12" s="30">
        <v>58719</v>
      </c>
      <c r="E12" s="84">
        <f t="shared" si="0"/>
        <v>7.4846677691613687E-3</v>
      </c>
    </row>
    <row r="13" spans="2:5" ht="15.75">
      <c r="B13" s="81" t="s">
        <v>98</v>
      </c>
      <c r="C13" s="82" t="s">
        <v>99</v>
      </c>
      <c r="D13" s="30">
        <v>136882</v>
      </c>
      <c r="E13" s="84">
        <f t="shared" si="0"/>
        <v>1.7447781698910855E-2</v>
      </c>
    </row>
    <row r="14" spans="2:5" ht="15.75">
      <c r="B14" s="81" t="s">
        <v>100</v>
      </c>
      <c r="C14" s="82" t="s">
        <v>101</v>
      </c>
      <c r="D14" s="30">
        <v>47891</v>
      </c>
      <c r="E14" s="84">
        <f t="shared" si="0"/>
        <v>6.1044674489161453E-3</v>
      </c>
    </row>
    <row r="15" spans="2:5" ht="15.75">
      <c r="B15" s="81" t="s">
        <v>102</v>
      </c>
      <c r="C15" s="82" t="s">
        <v>103</v>
      </c>
      <c r="D15" s="30">
        <v>71583</v>
      </c>
      <c r="E15" s="84">
        <f t="shared" si="0"/>
        <v>9.1243885781412872E-3</v>
      </c>
    </row>
    <row r="16" spans="2:5" ht="15.75">
      <c r="B16" s="81" t="s">
        <v>104</v>
      </c>
      <c r="C16" s="82" t="s">
        <v>105</v>
      </c>
      <c r="D16" s="30">
        <v>47473</v>
      </c>
      <c r="E16" s="84">
        <f t="shared" si="0"/>
        <v>6.0511867198930099E-3</v>
      </c>
    </row>
    <row r="17" spans="2:5" ht="15.75">
      <c r="B17" s="81" t="s">
        <v>106</v>
      </c>
      <c r="C17" s="82" t="s">
        <v>107</v>
      </c>
      <c r="D17" s="30">
        <v>219164</v>
      </c>
      <c r="E17" s="84">
        <f t="shared" si="0"/>
        <v>2.7935927501498359E-2</v>
      </c>
    </row>
    <row r="18" spans="2:5" ht="15.75">
      <c r="B18" s="81" t="s">
        <v>108</v>
      </c>
      <c r="C18" s="82" t="s">
        <v>109</v>
      </c>
      <c r="D18" s="30">
        <v>178339</v>
      </c>
      <c r="E18" s="84">
        <f t="shared" si="0"/>
        <v>2.2732133811619228E-2</v>
      </c>
    </row>
    <row r="19" spans="2:5" ht="15.75">
      <c r="B19" s="81" t="s">
        <v>110</v>
      </c>
      <c r="C19" s="82" t="s">
        <v>111</v>
      </c>
      <c r="D19" s="30">
        <v>54614</v>
      </c>
      <c r="E19" s="84">
        <f t="shared" si="0"/>
        <v>6.9614204183480475E-3</v>
      </c>
    </row>
    <row r="20" spans="2:5" ht="15.75">
      <c r="B20" s="81" t="s">
        <v>112</v>
      </c>
      <c r="C20" s="82" t="s">
        <v>113</v>
      </c>
      <c r="D20" s="30">
        <v>68067</v>
      </c>
      <c r="E20" s="84">
        <f t="shared" si="0"/>
        <v>8.6762186182242022E-3</v>
      </c>
    </row>
    <row r="21" spans="2:5" ht="15.75">
      <c r="B21" s="81" t="s">
        <v>114</v>
      </c>
      <c r="C21" s="82" t="s">
        <v>115</v>
      </c>
      <c r="D21" s="30">
        <v>131842</v>
      </c>
      <c r="E21" s="84">
        <f t="shared" si="0"/>
        <v>1.680535377001947E-2</v>
      </c>
    </row>
    <row r="22" spans="2:5" ht="15.75">
      <c r="B22" s="81" t="s">
        <v>116</v>
      </c>
      <c r="C22" s="82" t="s">
        <v>117</v>
      </c>
      <c r="D22" s="30">
        <v>123869</v>
      </c>
      <c r="E22" s="84">
        <f t="shared" si="0"/>
        <v>1.5789068476953789E-2</v>
      </c>
    </row>
    <row r="23" spans="2:5" ht="15.75">
      <c r="B23" s="81" t="s">
        <v>118</v>
      </c>
      <c r="C23" s="82" t="s">
        <v>119</v>
      </c>
      <c r="D23" s="30">
        <v>71031</v>
      </c>
      <c r="E23" s="84">
        <f t="shared" si="0"/>
        <v>9.0540274240246115E-3</v>
      </c>
    </row>
    <row r="24" spans="2:5" ht="15.75">
      <c r="B24" s="81" t="s">
        <v>120</v>
      </c>
      <c r="C24" s="82" t="s">
        <v>121</v>
      </c>
      <c r="D24" s="30">
        <v>100306</v>
      </c>
      <c r="E24" s="84">
        <f t="shared" si="0"/>
        <v>1.2785590443527653E-2</v>
      </c>
    </row>
    <row r="25" spans="2:5" ht="15.75">
      <c r="B25" s="81" t="s">
        <v>122</v>
      </c>
      <c r="C25" s="82" t="s">
        <v>123</v>
      </c>
      <c r="D25" s="30">
        <v>106952</v>
      </c>
      <c r="E25" s="84">
        <f t="shared" si="0"/>
        <v>1.3632728541823715E-2</v>
      </c>
    </row>
    <row r="26" spans="2:5" ht="15.75">
      <c r="B26" s="81" t="s">
        <v>124</v>
      </c>
      <c r="C26" s="82" t="s">
        <v>125</v>
      </c>
      <c r="D26" s="30">
        <v>33650</v>
      </c>
      <c r="E26" s="84">
        <f t="shared" si="0"/>
        <v>4.2892261522212583E-3</v>
      </c>
    </row>
    <row r="27" spans="2:5" ht="15.75">
      <c r="B27" s="81" t="s">
        <v>126</v>
      </c>
      <c r="C27" s="82" t="s">
        <v>127</v>
      </c>
      <c r="D27" s="30">
        <v>202698</v>
      </c>
      <c r="E27" s="84">
        <f t="shared" si="0"/>
        <v>2.5837074668735353E-2</v>
      </c>
    </row>
    <row r="28" spans="2:5" ht="15.75">
      <c r="B28" s="81" t="s">
        <v>128</v>
      </c>
      <c r="C28" s="82" t="s">
        <v>129</v>
      </c>
      <c r="D28" s="30">
        <v>22967</v>
      </c>
      <c r="E28" s="84">
        <f t="shared" si="0"/>
        <v>2.9275083815175525E-3</v>
      </c>
    </row>
    <row r="29" spans="2:5" ht="15.75">
      <c r="B29" s="81" t="s">
        <v>130</v>
      </c>
      <c r="C29" s="82" t="s">
        <v>131</v>
      </c>
      <c r="D29" s="30">
        <v>136916</v>
      </c>
      <c r="E29" s="84">
        <f t="shared" si="0"/>
        <v>1.7452115538113693E-2</v>
      </c>
    </row>
    <row r="30" spans="2:5" ht="15.75">
      <c r="B30" s="81" t="s">
        <v>132</v>
      </c>
      <c r="C30" s="82" t="s">
        <v>133</v>
      </c>
      <c r="D30" s="30">
        <v>41593</v>
      </c>
      <c r="E30" s="84">
        <f t="shared" si="0"/>
        <v>5.3016874695197263E-3</v>
      </c>
    </row>
    <row r="31" spans="2:5" ht="15.75">
      <c r="B31" s="81" t="s">
        <v>134</v>
      </c>
      <c r="C31" s="82" t="s">
        <v>135</v>
      </c>
      <c r="D31" s="30">
        <v>163877</v>
      </c>
      <c r="E31" s="84">
        <f t="shared" si="0"/>
        <v>2.0888722560105887E-2</v>
      </c>
    </row>
    <row r="32" spans="2:5" ht="15.75">
      <c r="B32" s="81" t="s">
        <v>136</v>
      </c>
      <c r="C32" s="82" t="s">
        <v>137</v>
      </c>
      <c r="D32" s="30">
        <v>106216</v>
      </c>
      <c r="E32" s="84">
        <f t="shared" si="0"/>
        <v>1.3538913669668147E-2</v>
      </c>
    </row>
    <row r="33" spans="2:13" ht="15.75">
      <c r="B33" s="81" t="s">
        <v>138</v>
      </c>
      <c r="C33" s="82" t="s">
        <v>139</v>
      </c>
      <c r="D33" s="30">
        <v>78574</v>
      </c>
      <c r="E33" s="84">
        <f t="shared" si="0"/>
        <v>1.0015502397760272E-2</v>
      </c>
    </row>
    <row r="34" spans="2:13" ht="15.75">
      <c r="B34" s="81" t="s">
        <v>140</v>
      </c>
      <c r="C34" s="82" t="s">
        <v>141</v>
      </c>
      <c r="D34" s="30">
        <v>173788</v>
      </c>
      <c r="E34" s="84">
        <f t="shared" si="0"/>
        <v>2.2152036687733374E-2</v>
      </c>
    </row>
    <row r="35" spans="2:13" ht="15.75">
      <c r="B35" s="81" t="s">
        <v>142</v>
      </c>
      <c r="C35" s="82" t="s">
        <v>143</v>
      </c>
      <c r="D35" s="30">
        <v>124335</v>
      </c>
      <c r="E35" s="84">
        <f t="shared" si="0"/>
        <v>1.5848467567204462E-2</v>
      </c>
    </row>
    <row r="36" spans="2:13" ht="15.75">
      <c r="B36" s="81" t="s">
        <v>144</v>
      </c>
      <c r="C36" s="82" t="s">
        <v>145</v>
      </c>
      <c r="D36" s="30">
        <v>70118</v>
      </c>
      <c r="E36" s="84">
        <f t="shared" si="0"/>
        <v>8.9376510948425015E-3</v>
      </c>
    </row>
    <row r="37" spans="2:13" ht="15.75">
      <c r="B37" s="81" t="s">
        <v>146</v>
      </c>
      <c r="C37" s="82" t="s">
        <v>147</v>
      </c>
      <c r="D37" s="30">
        <v>183986</v>
      </c>
      <c r="E37" s="84">
        <f t="shared" si="0"/>
        <v>2.3451933516867175E-2</v>
      </c>
    </row>
    <row r="38" spans="2:13" ht="15.75">
      <c r="B38" s="81" t="s">
        <v>148</v>
      </c>
      <c r="C38" s="82" t="s">
        <v>149</v>
      </c>
      <c r="D38" s="30">
        <v>173331</v>
      </c>
      <c r="E38" s="84">
        <f t="shared" si="0"/>
        <v>2.2093784790212866E-2</v>
      </c>
    </row>
    <row r="39" spans="2:13" ht="15.75">
      <c r="B39" s="81" t="s">
        <v>150</v>
      </c>
      <c r="C39" s="82" t="s">
        <v>151</v>
      </c>
      <c r="D39" s="30">
        <v>41146</v>
      </c>
      <c r="E39" s="84">
        <f t="shared" si="0"/>
        <v>5.2447102305882877E-3</v>
      </c>
    </row>
    <row r="40" spans="2:13" ht="15.75">
      <c r="B40" s="81" t="s">
        <v>152</v>
      </c>
      <c r="C40" s="82" t="s">
        <v>153</v>
      </c>
      <c r="D40" s="30">
        <v>377497</v>
      </c>
      <c r="E40" s="84">
        <f t="shared" si="0"/>
        <v>4.8117979339823723E-2</v>
      </c>
      <c r="M40" s="16"/>
    </row>
    <row r="41" spans="2:13" ht="15.75">
      <c r="B41" s="81" t="s">
        <v>154</v>
      </c>
      <c r="C41" s="82" t="s">
        <v>155</v>
      </c>
      <c r="D41" s="30">
        <v>58995</v>
      </c>
      <c r="E41" s="84">
        <f t="shared" si="0"/>
        <v>7.5198483462197065E-3</v>
      </c>
    </row>
    <row r="42" spans="2:13" ht="15.75">
      <c r="B42" s="81" t="s">
        <v>156</v>
      </c>
      <c r="C42" s="82" t="s">
        <v>157</v>
      </c>
      <c r="D42" s="30">
        <v>88464</v>
      </c>
      <c r="E42" s="84">
        <f t="shared" si="0"/>
        <v>1.127613974235071E-2</v>
      </c>
    </row>
    <row r="43" spans="2:13" ht="15.75">
      <c r="B43" s="81" t="s">
        <v>158</v>
      </c>
      <c r="C43" s="82" t="s">
        <v>159</v>
      </c>
      <c r="D43" s="30">
        <v>109398</v>
      </c>
      <c r="E43" s="84">
        <f t="shared" si="0"/>
        <v>1.394451003271029E-2</v>
      </c>
    </row>
    <row r="44" spans="2:13" ht="15.75">
      <c r="B44" s="81" t="s">
        <v>160</v>
      </c>
      <c r="C44" s="82" t="s">
        <v>161</v>
      </c>
      <c r="D44" s="30">
        <v>86904</v>
      </c>
      <c r="E44" s="84">
        <f t="shared" si="0"/>
        <v>1.1077293002455758E-2</v>
      </c>
    </row>
    <row r="45" spans="2:13" ht="15.75">
      <c r="B45" s="81" t="s">
        <v>162</v>
      </c>
      <c r="C45" s="82" t="s">
        <v>163</v>
      </c>
      <c r="D45" s="30">
        <v>41747</v>
      </c>
      <c r="E45" s="84">
        <f t="shared" si="0"/>
        <v>5.3213172117914081E-3</v>
      </c>
    </row>
    <row r="46" spans="2:13" ht="15.75">
      <c r="B46" s="81" t="s">
        <v>164</v>
      </c>
      <c r="C46" s="82" t="s">
        <v>165</v>
      </c>
      <c r="D46" s="30">
        <v>2568205</v>
      </c>
      <c r="E46" s="84">
        <f t="shared" si="0"/>
        <v>0.32735845617430598</v>
      </c>
    </row>
    <row r="47" spans="2:13" ht="15.75">
      <c r="B47" s="81" t="s">
        <v>166</v>
      </c>
      <c r="C47" s="82" t="s">
        <v>167</v>
      </c>
      <c r="D47" s="30">
        <v>817561</v>
      </c>
      <c r="E47" s="84">
        <f t="shared" si="0"/>
        <v>0.10421111507388303</v>
      </c>
    </row>
    <row r="48" spans="2:13" ht="16.5" thickBot="1">
      <c r="B48" s="78" t="s">
        <v>168</v>
      </c>
      <c r="C48" s="79" t="s">
        <v>76</v>
      </c>
      <c r="D48" s="26">
        <f>SUM(D5:D47)</f>
        <v>7845238</v>
      </c>
      <c r="E48" s="80">
        <f t="shared" si="0"/>
        <v>1</v>
      </c>
    </row>
    <row r="49" spans="4:4">
      <c r="D49" s="17"/>
    </row>
  </sheetData>
  <mergeCells count="3">
    <mergeCell ref="B3:C3"/>
    <mergeCell ref="D3:E3"/>
    <mergeCell ref="B2:E2"/>
  </mergeCells>
  <phoneticPr fontId="6" type="noConversion"/>
  <printOptions horizontalCentered="1" verticalCentered="1"/>
  <pageMargins left="0.27" right="0.28000000000000003" top="0.26" bottom="0.55000000000000004" header="0.21" footer="0.15"/>
  <pageSetup scale="82"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L53"/>
  <sheetViews>
    <sheetView topLeftCell="A7" workbookViewId="0">
      <selection activeCell="G11" sqref="G11"/>
    </sheetView>
  </sheetViews>
  <sheetFormatPr defaultRowHeight="15"/>
  <cols>
    <col min="2" max="2" width="11.7109375" customWidth="1"/>
    <col min="3" max="3" width="18.5703125" customWidth="1"/>
    <col min="4" max="4" width="30.5703125" customWidth="1"/>
    <col min="5" max="16384" width="9.140625" style="7"/>
  </cols>
  <sheetData>
    <row r="1" spans="2:4" ht="15.75" thickBot="1"/>
    <row r="2" spans="2:4" ht="61.5" customHeight="1">
      <c r="B2" s="153" t="s">
        <v>250</v>
      </c>
      <c r="C2" s="154"/>
      <c r="D2" s="155"/>
    </row>
    <row r="3" spans="2:4" ht="54" customHeight="1">
      <c r="B3" s="151" t="s">
        <v>77</v>
      </c>
      <c r="C3" s="152"/>
      <c r="D3" s="91" t="s">
        <v>8</v>
      </c>
    </row>
    <row r="4" spans="2:4" ht="15.75">
      <c r="B4" s="85" t="s">
        <v>79</v>
      </c>
      <c r="C4" s="86" t="s">
        <v>10</v>
      </c>
      <c r="D4" s="87"/>
    </row>
    <row r="5" spans="2:4" ht="15.75">
      <c r="B5" s="90"/>
      <c r="C5" s="82" t="s">
        <v>11</v>
      </c>
      <c r="D5" s="89">
        <v>14029</v>
      </c>
    </row>
    <row r="6" spans="2:4" ht="15.75">
      <c r="B6" s="90" t="s">
        <v>84</v>
      </c>
      <c r="C6" s="82" t="s">
        <v>85</v>
      </c>
      <c r="D6" s="89">
        <v>76668</v>
      </c>
    </row>
    <row r="7" spans="2:4" ht="15.75">
      <c r="B7" s="90" t="s">
        <v>86</v>
      </c>
      <c r="C7" s="82" t="s">
        <v>87</v>
      </c>
      <c r="D7" s="89">
        <v>97511</v>
      </c>
    </row>
    <row r="8" spans="2:4" ht="15.75">
      <c r="B8" s="90" t="s">
        <v>88</v>
      </c>
      <c r="C8" s="82" t="s">
        <v>89</v>
      </c>
      <c r="D8" s="89">
        <v>142623</v>
      </c>
    </row>
    <row r="9" spans="2:4" ht="15.75">
      <c r="B9" s="90" t="s">
        <v>90</v>
      </c>
      <c r="C9" s="82" t="s">
        <v>91</v>
      </c>
      <c r="D9" s="89">
        <v>92491</v>
      </c>
    </row>
    <row r="10" spans="2:4" ht="15.75">
      <c r="B10" s="90" t="s">
        <v>92</v>
      </c>
      <c r="C10" s="82" t="s">
        <v>93</v>
      </c>
      <c r="D10" s="89">
        <v>129660</v>
      </c>
    </row>
    <row r="11" spans="2:4" ht="15.75">
      <c r="B11" s="90" t="s">
        <v>94</v>
      </c>
      <c r="C11" s="82" t="s">
        <v>95</v>
      </c>
      <c r="D11" s="89">
        <v>49830</v>
      </c>
    </row>
    <row r="12" spans="2:4" ht="15.75">
      <c r="B12" s="90" t="s">
        <v>96</v>
      </c>
      <c r="C12" s="82" t="s">
        <v>97</v>
      </c>
      <c r="D12" s="89">
        <v>49621</v>
      </c>
    </row>
    <row r="13" spans="2:4" ht="15.75">
      <c r="B13" s="90" t="s">
        <v>98</v>
      </c>
      <c r="C13" s="82" t="s">
        <v>99</v>
      </c>
      <c r="D13" s="89">
        <v>135580</v>
      </c>
    </row>
    <row r="14" spans="2:4" ht="15.75">
      <c r="B14" s="90" t="s">
        <v>100</v>
      </c>
      <c r="C14" s="82" t="s">
        <v>101</v>
      </c>
      <c r="D14" s="89">
        <v>54167</v>
      </c>
    </row>
    <row r="15" spans="2:4" ht="15.75">
      <c r="B15" s="90" t="s">
        <v>102</v>
      </c>
      <c r="C15" s="82" t="s">
        <v>103</v>
      </c>
      <c r="D15" s="89">
        <v>70837</v>
      </c>
    </row>
    <row r="16" spans="2:4" ht="15.75">
      <c r="B16" s="90" t="s">
        <v>104</v>
      </c>
      <c r="C16" s="82" t="s">
        <v>105</v>
      </c>
      <c r="D16" s="89">
        <v>43544</v>
      </c>
    </row>
    <row r="17" spans="2:4" ht="15.75">
      <c r="B17" s="90" t="s">
        <v>106</v>
      </c>
      <c r="C17" s="82" t="s">
        <v>107</v>
      </c>
      <c r="D17" s="89">
        <v>178630</v>
      </c>
    </row>
    <row r="18" spans="2:4" ht="15.75">
      <c r="B18" s="90" t="s">
        <v>108</v>
      </c>
      <c r="C18" s="82" t="s">
        <v>109</v>
      </c>
      <c r="D18" s="89">
        <v>136191</v>
      </c>
    </row>
    <row r="19" spans="2:4" ht="15.75">
      <c r="B19" s="90" t="s">
        <v>110</v>
      </c>
      <c r="C19" s="82" t="s">
        <v>111</v>
      </c>
      <c r="D19" s="89">
        <v>39917</v>
      </c>
    </row>
    <row r="20" spans="2:4" ht="15.75">
      <c r="B20" s="90" t="s">
        <v>112</v>
      </c>
      <c r="C20" s="82" t="s">
        <v>113</v>
      </c>
      <c r="D20" s="89">
        <v>87534</v>
      </c>
    </row>
    <row r="21" spans="2:4" ht="15.75">
      <c r="B21" s="90" t="s">
        <v>114</v>
      </c>
      <c r="C21" s="82" t="s">
        <v>115</v>
      </c>
      <c r="D21" s="89">
        <v>109122</v>
      </c>
    </row>
    <row r="22" spans="2:4" ht="15.75">
      <c r="B22" s="90" t="s">
        <v>116</v>
      </c>
      <c r="C22" s="82" t="s">
        <v>117</v>
      </c>
      <c r="D22" s="89">
        <v>86133</v>
      </c>
    </row>
    <row r="23" spans="2:4" ht="15.75">
      <c r="B23" s="90" t="s">
        <v>118</v>
      </c>
      <c r="C23" s="82" t="s">
        <v>119</v>
      </c>
      <c r="D23" s="89">
        <v>66458</v>
      </c>
    </row>
    <row r="24" spans="2:4" ht="15.75">
      <c r="B24" s="90" t="s">
        <v>120</v>
      </c>
      <c r="C24" s="82" t="s">
        <v>121</v>
      </c>
      <c r="D24" s="89">
        <v>58437</v>
      </c>
    </row>
    <row r="25" spans="2:4" ht="15.75">
      <c r="B25" s="90" t="s">
        <v>122</v>
      </c>
      <c r="C25" s="82" t="s">
        <v>123</v>
      </c>
      <c r="D25" s="89">
        <v>80888</v>
      </c>
    </row>
    <row r="26" spans="2:4" ht="15.75">
      <c r="B26" s="90" t="s">
        <v>124</v>
      </c>
      <c r="C26" s="82" t="s">
        <v>125</v>
      </c>
      <c r="D26" s="89">
        <v>46725</v>
      </c>
    </row>
    <row r="27" spans="2:4" ht="15.75">
      <c r="B27" s="90" t="s">
        <v>126</v>
      </c>
      <c r="C27" s="82" t="s">
        <v>127</v>
      </c>
      <c r="D27" s="89">
        <v>141118</v>
      </c>
    </row>
    <row r="28" spans="2:4" ht="15.75">
      <c r="B28" s="90" t="s">
        <v>128</v>
      </c>
      <c r="C28" s="82" t="s">
        <v>129</v>
      </c>
      <c r="D28" s="89">
        <v>44511</v>
      </c>
    </row>
    <row r="29" spans="2:4" ht="15.75">
      <c r="B29" s="90" t="s">
        <v>130</v>
      </c>
      <c r="C29" s="82" t="s">
        <v>131</v>
      </c>
      <c r="D29" s="89">
        <v>86592</v>
      </c>
    </row>
    <row r="30" spans="2:4" ht="15.75">
      <c r="B30" s="90" t="s">
        <v>132</v>
      </c>
      <c r="C30" s="82" t="s">
        <v>133</v>
      </c>
      <c r="D30" s="89">
        <v>37648</v>
      </c>
    </row>
    <row r="31" spans="2:4" ht="15.75">
      <c r="B31" s="90" t="s">
        <v>134</v>
      </c>
      <c r="C31" s="82" t="s">
        <v>135</v>
      </c>
      <c r="D31" s="89">
        <v>108870</v>
      </c>
    </row>
    <row r="32" spans="2:4" ht="15.75">
      <c r="B32" s="90" t="s">
        <v>136</v>
      </c>
      <c r="C32" s="82" t="s">
        <v>137</v>
      </c>
      <c r="D32" s="89">
        <v>69079</v>
      </c>
    </row>
    <row r="33" spans="2:12" ht="15.75">
      <c r="B33" s="90" t="s">
        <v>138</v>
      </c>
      <c r="C33" s="82" t="s">
        <v>139</v>
      </c>
      <c r="D33" s="89">
        <v>64863</v>
      </c>
    </row>
    <row r="34" spans="2:12" ht="15.75">
      <c r="B34" s="90" t="s">
        <v>140</v>
      </c>
      <c r="C34" s="82" t="s">
        <v>141</v>
      </c>
      <c r="D34" s="89">
        <v>162353</v>
      </c>
    </row>
    <row r="35" spans="2:12" ht="15.75">
      <c r="B35" s="90" t="s">
        <v>142</v>
      </c>
      <c r="C35" s="82" t="s">
        <v>143</v>
      </c>
      <c r="D35" s="89">
        <v>64208</v>
      </c>
    </row>
    <row r="36" spans="2:12" ht="15.75">
      <c r="B36" s="90" t="s">
        <v>144</v>
      </c>
      <c r="C36" s="82" t="s">
        <v>145</v>
      </c>
      <c r="D36" s="89">
        <v>43237</v>
      </c>
    </row>
    <row r="37" spans="2:12" ht="15.75">
      <c r="B37" s="90" t="s">
        <v>146</v>
      </c>
      <c r="C37" s="82" t="s">
        <v>147</v>
      </c>
      <c r="D37" s="89">
        <v>100136</v>
      </c>
    </row>
    <row r="38" spans="2:12" ht="15.75">
      <c r="B38" s="90" t="s">
        <v>148</v>
      </c>
      <c r="C38" s="82" t="s">
        <v>149</v>
      </c>
      <c r="D38" s="89">
        <v>91927</v>
      </c>
    </row>
    <row r="39" spans="2:12" ht="15.75">
      <c r="B39" s="90" t="s">
        <v>150</v>
      </c>
      <c r="C39" s="82" t="s">
        <v>151</v>
      </c>
      <c r="D39" s="89">
        <v>53099</v>
      </c>
    </row>
    <row r="40" spans="2:12" ht="15.75">
      <c r="B40" s="90" t="s">
        <v>152</v>
      </c>
      <c r="C40" s="82" t="s">
        <v>153</v>
      </c>
      <c r="D40" s="89">
        <v>173846</v>
      </c>
    </row>
    <row r="41" spans="2:12" ht="15.75">
      <c r="B41" s="90" t="s">
        <v>154</v>
      </c>
      <c r="C41" s="82" t="s">
        <v>155</v>
      </c>
      <c r="D41" s="89">
        <v>35308</v>
      </c>
    </row>
    <row r="42" spans="2:12" ht="15.75">
      <c r="B42" s="90" t="s">
        <v>156</v>
      </c>
      <c r="C42" s="82" t="s">
        <v>157</v>
      </c>
      <c r="D42" s="89">
        <v>49581</v>
      </c>
    </row>
    <row r="43" spans="2:12" ht="15.75">
      <c r="B43" s="90" t="s">
        <v>158</v>
      </c>
      <c r="C43" s="82" t="s">
        <v>159</v>
      </c>
      <c r="D43" s="89">
        <v>67588</v>
      </c>
    </row>
    <row r="44" spans="2:12" ht="15.75">
      <c r="B44" s="90" t="s">
        <v>160</v>
      </c>
      <c r="C44" s="82" t="s">
        <v>161</v>
      </c>
      <c r="D44" s="89">
        <v>45814</v>
      </c>
      <c r="L44" s="16"/>
    </row>
    <row r="45" spans="2:12" ht="15.75">
      <c r="B45" s="90" t="s">
        <v>162</v>
      </c>
      <c r="C45" s="82" t="s">
        <v>163</v>
      </c>
      <c r="D45" s="89">
        <v>50013</v>
      </c>
    </row>
    <row r="46" spans="2:12" ht="15.75">
      <c r="B46" s="90" t="s">
        <v>164</v>
      </c>
      <c r="C46" s="82" t="s">
        <v>165</v>
      </c>
      <c r="D46" s="89">
        <v>64634</v>
      </c>
    </row>
    <row r="47" spans="2:12" ht="15.75">
      <c r="B47" s="90">
        <v>421</v>
      </c>
      <c r="C47" s="82" t="s">
        <v>165</v>
      </c>
      <c r="D47" s="89">
        <v>92770</v>
      </c>
    </row>
    <row r="48" spans="2:12" ht="15.75">
      <c r="B48" s="90">
        <v>431</v>
      </c>
      <c r="C48" s="82" t="s">
        <v>165</v>
      </c>
      <c r="D48" s="89">
        <v>122707</v>
      </c>
    </row>
    <row r="49" spans="2:4" ht="15.75">
      <c r="B49" s="90">
        <v>441</v>
      </c>
      <c r="C49" s="82" t="s">
        <v>165</v>
      </c>
      <c r="D49" s="89">
        <v>93376</v>
      </c>
    </row>
    <row r="50" spans="2:4" ht="15.75">
      <c r="B50" s="90">
        <v>451</v>
      </c>
      <c r="C50" s="82" t="s">
        <v>165</v>
      </c>
      <c r="D50" s="89">
        <v>76122</v>
      </c>
    </row>
    <row r="51" spans="2:4" ht="15.75">
      <c r="B51" s="90">
        <v>461</v>
      </c>
      <c r="C51" s="82" t="s">
        <v>165</v>
      </c>
      <c r="D51" s="89">
        <v>112562</v>
      </c>
    </row>
    <row r="52" spans="2:4" ht="15.75">
      <c r="B52" s="90" t="s">
        <v>166</v>
      </c>
      <c r="C52" s="82" t="s">
        <v>167</v>
      </c>
      <c r="D52" s="89">
        <v>137559</v>
      </c>
    </row>
    <row r="53" spans="2:4" ht="16.5" thickBot="1">
      <c r="B53" s="78" t="s">
        <v>168</v>
      </c>
      <c r="C53" s="79" t="s">
        <v>76</v>
      </c>
      <c r="D53" s="88">
        <f>SUM(D5:D52)</f>
        <v>4036117</v>
      </c>
    </row>
  </sheetData>
  <mergeCells count="2">
    <mergeCell ref="B3:C3"/>
    <mergeCell ref="B2:D2"/>
  </mergeCells>
  <phoneticPr fontId="6" type="noConversion"/>
  <printOptions horizontalCentered="1" verticalCentered="1"/>
  <pageMargins left="0.27" right="0.28000000000000003" top="0.26" bottom="0.55000000000000004" header="0.21" footer="0.15"/>
  <pageSetup scale="78"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dimension ref="B1:C17"/>
  <sheetViews>
    <sheetView workbookViewId="0">
      <selection activeCell="F22" sqref="F22"/>
    </sheetView>
  </sheetViews>
  <sheetFormatPr defaultRowHeight="12.75"/>
  <cols>
    <col min="1" max="1" width="12.140625" customWidth="1"/>
    <col min="2" max="2" width="31.85546875" customWidth="1"/>
    <col min="3" max="3" width="33.28515625" customWidth="1"/>
  </cols>
  <sheetData>
    <row r="1" spans="2:3" ht="16.5" thickBot="1">
      <c r="B1" s="147"/>
      <c r="C1" s="147"/>
    </row>
    <row r="2" spans="2:3" ht="45.75" customHeight="1">
      <c r="B2" s="156" t="s">
        <v>251</v>
      </c>
      <c r="C2" s="157"/>
    </row>
    <row r="3" spans="2:3">
      <c r="B3" s="75" t="s">
        <v>204</v>
      </c>
      <c r="C3" s="92" t="s">
        <v>78</v>
      </c>
    </row>
    <row r="4" spans="2:3" ht="15">
      <c r="B4" s="93" t="s">
        <v>47</v>
      </c>
      <c r="C4" s="31">
        <v>103859</v>
      </c>
    </row>
    <row r="5" spans="2:3" ht="15">
      <c r="B5" s="93" t="s">
        <v>51</v>
      </c>
      <c r="C5" s="31">
        <v>103562</v>
      </c>
    </row>
    <row r="6" spans="2:3" ht="15">
      <c r="B6" s="93" t="s">
        <v>70</v>
      </c>
      <c r="C6" s="31">
        <v>103226</v>
      </c>
    </row>
    <row r="7" spans="2:3" ht="15">
      <c r="B7" s="93" t="s">
        <v>69</v>
      </c>
      <c r="C7" s="31">
        <v>102938</v>
      </c>
    </row>
    <row r="8" spans="2:3" ht="15">
      <c r="B8" s="93" t="s">
        <v>68</v>
      </c>
      <c r="C8" s="31">
        <v>102635</v>
      </c>
    </row>
    <row r="9" spans="2:3" ht="15">
      <c r="B9" s="93" t="s">
        <v>63</v>
      </c>
      <c r="C9" s="31">
        <v>102293</v>
      </c>
    </row>
    <row r="10" spans="2:3" ht="15">
      <c r="B10" s="93" t="s">
        <v>46</v>
      </c>
      <c r="C10" s="31">
        <v>101949</v>
      </c>
    </row>
    <row r="11" spans="2:3" ht="15">
      <c r="B11" s="93" t="s">
        <v>42</v>
      </c>
      <c r="C11" s="31">
        <v>101653</v>
      </c>
    </row>
    <row r="12" spans="2:3" ht="15">
      <c r="B12" s="93" t="s">
        <v>36</v>
      </c>
      <c r="C12" s="31">
        <v>101201</v>
      </c>
    </row>
    <row r="13" spans="2:3" ht="15">
      <c r="B13" s="93" t="s">
        <v>33</v>
      </c>
      <c r="C13" s="31">
        <v>100879</v>
      </c>
    </row>
    <row r="14" spans="2:3" ht="15">
      <c r="B14" s="93" t="s">
        <v>29</v>
      </c>
      <c r="C14" s="31">
        <v>100625</v>
      </c>
    </row>
    <row r="15" spans="2:3" ht="15">
      <c r="B15" s="93" t="s">
        <v>22</v>
      </c>
      <c r="C15" s="31">
        <v>100424</v>
      </c>
    </row>
    <row r="16" spans="2:3" ht="15">
      <c r="B16" s="93" t="s">
        <v>14</v>
      </c>
      <c r="C16" s="31">
        <v>100202</v>
      </c>
    </row>
    <row r="17" spans="2:3" ht="15.75" thickBot="1">
      <c r="B17" s="94" t="s">
        <v>9</v>
      </c>
      <c r="C17" s="74">
        <v>99914</v>
      </c>
    </row>
  </sheetData>
  <mergeCells count="2">
    <mergeCell ref="B1:C1"/>
    <mergeCell ref="B2:C2"/>
  </mergeCells>
  <phoneticPr fontId="14"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H15"/>
  <sheetViews>
    <sheetView zoomScaleNormal="100" workbookViewId="0">
      <selection activeCell="H19" sqref="H19"/>
    </sheetView>
  </sheetViews>
  <sheetFormatPr defaultColWidth="11.42578125" defaultRowHeight="12.75"/>
  <cols>
    <col min="2" max="2" width="5" customWidth="1"/>
    <col min="3" max="3" width="19.85546875" style="6" customWidth="1"/>
    <col min="4" max="4" width="24.42578125" customWidth="1"/>
    <col min="5" max="6" width="13.85546875" bestFit="1" customWidth="1"/>
  </cols>
  <sheetData>
    <row r="1" spans="2:8" ht="13.5" thickBot="1"/>
    <row r="2" spans="2:8" ht="57.75" customHeight="1">
      <c r="B2" s="97" t="s">
        <v>252</v>
      </c>
      <c r="C2" s="98"/>
      <c r="D2" s="98"/>
      <c r="E2" s="98"/>
      <c r="F2" s="99"/>
    </row>
    <row r="3" spans="2:8" ht="23.25" customHeight="1">
      <c r="B3" s="102" t="s">
        <v>75</v>
      </c>
      <c r="C3" s="101" t="s">
        <v>189</v>
      </c>
      <c r="D3" s="101" t="s">
        <v>169</v>
      </c>
      <c r="E3" s="101" t="s">
        <v>171</v>
      </c>
      <c r="F3" s="104"/>
    </row>
    <row r="4" spans="2:8" ht="35.25" customHeight="1">
      <c r="B4" s="102"/>
      <c r="C4" s="101"/>
      <c r="D4" s="101"/>
      <c r="E4" s="23" t="s">
        <v>190</v>
      </c>
      <c r="F4" s="34" t="s">
        <v>191</v>
      </c>
    </row>
    <row r="5" spans="2:8" ht="15">
      <c r="B5" s="28">
        <f>k_total_tec_0222!B5</f>
        <v>1</v>
      </c>
      <c r="C5" s="33" t="str">
        <f>k_total_tec_0222!C5</f>
        <v>METROPOLITAN LIFE</v>
      </c>
      <c r="D5" s="30">
        <f t="shared" ref="D5:D11" si="0">E5+F5</f>
        <v>1097366</v>
      </c>
      <c r="E5" s="30">
        <v>524784</v>
      </c>
      <c r="F5" s="31">
        <v>572582</v>
      </c>
      <c r="G5" s="4"/>
      <c r="H5" s="4"/>
    </row>
    <row r="6" spans="2:8" ht="15">
      <c r="B6" s="32">
        <f>k_total_tec_0222!B6</f>
        <v>2</v>
      </c>
      <c r="C6" s="33" t="str">
        <f>k_total_tec_0222!C6</f>
        <v>AZT VIITORUL TAU</v>
      </c>
      <c r="D6" s="30">
        <f t="shared" si="0"/>
        <v>1641377</v>
      </c>
      <c r="E6" s="30">
        <v>784873</v>
      </c>
      <c r="F6" s="31">
        <v>856504</v>
      </c>
      <c r="G6" s="4"/>
      <c r="H6" s="4"/>
    </row>
    <row r="7" spans="2:8" ht="15">
      <c r="B7" s="32">
        <f>k_total_tec_0222!B7</f>
        <v>3</v>
      </c>
      <c r="C7" s="33" t="str">
        <f>k_total_tec_0222!C7</f>
        <v>BCR</v>
      </c>
      <c r="D7" s="30">
        <f t="shared" si="0"/>
        <v>722396</v>
      </c>
      <c r="E7" s="30">
        <v>341409</v>
      </c>
      <c r="F7" s="31">
        <v>380987</v>
      </c>
      <c r="G7" s="4"/>
      <c r="H7" s="4"/>
    </row>
    <row r="8" spans="2:8" ht="15">
      <c r="B8" s="32">
        <f>k_total_tec_0222!B8</f>
        <v>4</v>
      </c>
      <c r="C8" s="33" t="str">
        <f>k_total_tec_0222!C8</f>
        <v>BRD</v>
      </c>
      <c r="D8" s="30">
        <f t="shared" si="0"/>
        <v>511581</v>
      </c>
      <c r="E8" s="30">
        <v>241131</v>
      </c>
      <c r="F8" s="31">
        <v>270450</v>
      </c>
      <c r="G8" s="4"/>
      <c r="H8" s="4"/>
    </row>
    <row r="9" spans="2:8" ht="15">
      <c r="B9" s="32">
        <f>k_total_tec_0222!B9</f>
        <v>5</v>
      </c>
      <c r="C9" s="33" t="str">
        <f>k_total_tec_0222!C9</f>
        <v>VITAL</v>
      </c>
      <c r="D9" s="30">
        <f t="shared" si="0"/>
        <v>986468</v>
      </c>
      <c r="E9" s="30">
        <v>464339</v>
      </c>
      <c r="F9" s="31">
        <v>522129</v>
      </c>
      <c r="G9" s="4"/>
      <c r="H9" s="4"/>
    </row>
    <row r="10" spans="2:8" ht="15">
      <c r="B10" s="32">
        <f>k_total_tec_0222!B10</f>
        <v>6</v>
      </c>
      <c r="C10" s="33" t="str">
        <f>k_total_tec_0222!C10</f>
        <v>ARIPI</v>
      </c>
      <c r="D10" s="30">
        <f t="shared" si="0"/>
        <v>821938</v>
      </c>
      <c r="E10" s="30">
        <v>389133</v>
      </c>
      <c r="F10" s="31">
        <v>432805</v>
      </c>
      <c r="G10" s="4"/>
      <c r="H10" s="4"/>
    </row>
    <row r="11" spans="2:8" ht="15">
      <c r="B11" s="32">
        <f>k_total_tec_0222!B11</f>
        <v>7</v>
      </c>
      <c r="C11" s="33" t="s">
        <v>21</v>
      </c>
      <c r="D11" s="30">
        <f t="shared" si="0"/>
        <v>2064112</v>
      </c>
      <c r="E11" s="30">
        <v>1022651</v>
      </c>
      <c r="F11" s="31">
        <v>1041461</v>
      </c>
      <c r="G11" s="4"/>
      <c r="H11" s="4"/>
    </row>
    <row r="12" spans="2:8" ht="15.75" thickBot="1">
      <c r="B12" s="158" t="s">
        <v>76</v>
      </c>
      <c r="C12" s="159"/>
      <c r="D12" s="26">
        <f>SUM(D5:D11)</f>
        <v>7845238</v>
      </c>
      <c r="E12" s="26">
        <f>SUM(E5:E11)</f>
        <v>3768320</v>
      </c>
      <c r="F12" s="27">
        <f>SUM(F5:F11)</f>
        <v>4076918</v>
      </c>
      <c r="G12" s="4"/>
      <c r="H12" s="4"/>
    </row>
    <row r="14" spans="2:8">
      <c r="B14" s="9"/>
      <c r="C14" s="10"/>
    </row>
    <row r="15" spans="2:8">
      <c r="B15" s="13"/>
      <c r="C15" s="13"/>
    </row>
  </sheetData>
  <mergeCells count="6">
    <mergeCell ref="B12:C12"/>
    <mergeCell ref="D3:D4"/>
    <mergeCell ref="E3:F3"/>
    <mergeCell ref="B3:B4"/>
    <mergeCell ref="C3:C4"/>
    <mergeCell ref="B2:F2"/>
  </mergeCells>
  <phoneticPr fontId="0" type="noConversion"/>
  <printOptions horizontalCentered="1" verticalCentered="1"/>
  <pageMargins left="0.74803149606299202" right="0.74803149606299202" top="0.98425196850393704" bottom="0.98425196850393704" header="0.511811023622047" footer="0.511811023622047"/>
  <pageSetup orientation="portrait" r:id="rId1"/>
  <headerFooter alignWithMargins="0"/>
</worksheet>
</file>

<file path=xl/worksheets/sheet14.xml><?xml version="1.0" encoding="utf-8"?>
<worksheet xmlns="http://schemas.openxmlformats.org/spreadsheetml/2006/main" xmlns:r="http://schemas.openxmlformats.org/officeDocument/2006/relationships">
  <dimension ref="A1"/>
  <sheetViews>
    <sheetView workbookViewId="0">
      <selection activeCell="H39" sqref="H39"/>
    </sheetView>
  </sheetViews>
  <sheetFormatPr defaultRowHeight="12.7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sheetPr>
    <pageSetUpPr fitToPage="1"/>
  </sheetPr>
  <dimension ref="B1:P17"/>
  <sheetViews>
    <sheetView zoomScaleNormal="100" workbookViewId="0">
      <selection activeCell="E21" sqref="E21"/>
    </sheetView>
  </sheetViews>
  <sheetFormatPr defaultColWidth="11.42578125" defaultRowHeight="12.75"/>
  <cols>
    <col min="2" max="2" width="5.85546875" customWidth="1"/>
    <col min="3" max="3" width="18.7109375" style="6"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6" ht="13.5" thickBot="1"/>
    <row r="2" spans="2:16" ht="56.25" customHeight="1">
      <c r="B2" s="97" t="s">
        <v>253</v>
      </c>
      <c r="C2" s="98"/>
      <c r="D2" s="98"/>
      <c r="E2" s="98"/>
      <c r="F2" s="98"/>
      <c r="G2" s="98"/>
      <c r="H2" s="98"/>
      <c r="I2" s="98"/>
      <c r="J2" s="98"/>
      <c r="K2" s="98"/>
      <c r="L2" s="98"/>
      <c r="M2" s="98"/>
      <c r="N2" s="98"/>
      <c r="O2" s="98"/>
      <c r="P2" s="99"/>
    </row>
    <row r="3" spans="2:16" ht="23.25" customHeight="1">
      <c r="B3" s="102" t="s">
        <v>75</v>
      </c>
      <c r="C3" s="101" t="s">
        <v>189</v>
      </c>
      <c r="D3" s="101" t="s">
        <v>169</v>
      </c>
      <c r="E3" s="160"/>
      <c r="F3" s="161"/>
      <c r="G3" s="161"/>
      <c r="H3" s="162"/>
      <c r="I3" s="101" t="s">
        <v>171</v>
      </c>
      <c r="J3" s="101"/>
      <c r="K3" s="101"/>
      <c r="L3" s="101"/>
      <c r="M3" s="101"/>
      <c r="N3" s="101"/>
      <c r="O3" s="101"/>
      <c r="P3" s="104"/>
    </row>
    <row r="4" spans="2:16" ht="23.25" customHeight="1">
      <c r="B4" s="102"/>
      <c r="C4" s="101"/>
      <c r="D4" s="101"/>
      <c r="E4" s="101" t="s">
        <v>76</v>
      </c>
      <c r="F4" s="101"/>
      <c r="G4" s="101"/>
      <c r="H4" s="101"/>
      <c r="I4" s="101" t="s">
        <v>192</v>
      </c>
      <c r="J4" s="101"/>
      <c r="K4" s="101"/>
      <c r="L4" s="101"/>
      <c r="M4" s="101" t="s">
        <v>193</v>
      </c>
      <c r="N4" s="101"/>
      <c r="O4" s="101"/>
      <c r="P4" s="104"/>
    </row>
    <row r="5" spans="2:16" ht="47.25" customHeight="1">
      <c r="B5" s="102"/>
      <c r="C5" s="101"/>
      <c r="D5" s="101"/>
      <c r="E5" s="23" t="s">
        <v>194</v>
      </c>
      <c r="F5" s="23" t="s">
        <v>195</v>
      </c>
      <c r="G5" s="23" t="s">
        <v>16</v>
      </c>
      <c r="H5" s="23" t="s">
        <v>15</v>
      </c>
      <c r="I5" s="23" t="s">
        <v>194</v>
      </c>
      <c r="J5" s="23" t="s">
        <v>195</v>
      </c>
      <c r="K5" s="23" t="s">
        <v>16</v>
      </c>
      <c r="L5" s="23" t="s">
        <v>15</v>
      </c>
      <c r="M5" s="23" t="s">
        <v>194</v>
      </c>
      <c r="N5" s="23" t="s">
        <v>195</v>
      </c>
      <c r="O5" s="23" t="s">
        <v>16</v>
      </c>
      <c r="P5" s="34" t="s">
        <v>15</v>
      </c>
    </row>
    <row r="6" spans="2:16" ht="18" hidden="1" customHeight="1">
      <c r="B6" s="19"/>
      <c r="C6" s="14"/>
      <c r="D6" s="95" t="s">
        <v>196</v>
      </c>
      <c r="E6" s="95" t="s">
        <v>197</v>
      </c>
      <c r="F6" s="95" t="s">
        <v>198</v>
      </c>
      <c r="G6" s="95"/>
      <c r="H6" s="95" t="s">
        <v>199</v>
      </c>
      <c r="I6" s="95" t="s">
        <v>197</v>
      </c>
      <c r="J6" s="95" t="s">
        <v>198</v>
      </c>
      <c r="K6" s="95"/>
      <c r="L6" s="95" t="s">
        <v>199</v>
      </c>
      <c r="M6" s="95" t="s">
        <v>200</v>
      </c>
      <c r="N6" s="95" t="s">
        <v>201</v>
      </c>
      <c r="O6" s="95"/>
      <c r="P6" s="96" t="s">
        <v>202</v>
      </c>
    </row>
    <row r="7" spans="2:16" ht="15">
      <c r="B7" s="28">
        <f>k_total_tec_0222!B5</f>
        <v>1</v>
      </c>
      <c r="C7" s="29" t="str">
        <f>k_total_tec_0222!C5</f>
        <v>METROPOLITAN LIFE</v>
      </c>
      <c r="D7" s="30">
        <f>SUM(E7+F7+G7+H7)</f>
        <v>1097366</v>
      </c>
      <c r="E7" s="30">
        <f>I7+M7</f>
        <v>96343</v>
      </c>
      <c r="F7" s="30">
        <f>J7+N7</f>
        <v>322335</v>
      </c>
      <c r="G7" s="30">
        <f>K7+O7</f>
        <v>389814</v>
      </c>
      <c r="H7" s="30">
        <f>L7+P7</f>
        <v>288874</v>
      </c>
      <c r="I7" s="30">
        <v>44703</v>
      </c>
      <c r="J7" s="30">
        <v>150906</v>
      </c>
      <c r="K7" s="30">
        <v>182329</v>
      </c>
      <c r="L7" s="30">
        <v>146846</v>
      </c>
      <c r="M7" s="30">
        <v>51640</v>
      </c>
      <c r="N7" s="30">
        <v>171429</v>
      </c>
      <c r="O7" s="30">
        <v>207485</v>
      </c>
      <c r="P7" s="31">
        <v>142028</v>
      </c>
    </row>
    <row r="8" spans="2:16" ht="15">
      <c r="B8" s="32">
        <f>k_total_tec_0222!B6</f>
        <v>2</v>
      </c>
      <c r="C8" s="29" t="str">
        <f>k_total_tec_0222!C6</f>
        <v>AZT VIITORUL TAU</v>
      </c>
      <c r="D8" s="30">
        <f t="shared" ref="D8:D13" si="0">SUM(E8+F8+G8+H8)</f>
        <v>1641377</v>
      </c>
      <c r="E8" s="30">
        <f t="shared" ref="E8:E13" si="1">I8+M8</f>
        <v>96052</v>
      </c>
      <c r="F8" s="30">
        <f t="shared" ref="F8:F13" si="2">J8+N8</f>
        <v>294437</v>
      </c>
      <c r="G8" s="30">
        <f t="shared" ref="G8:G13" si="3">K8+O8</f>
        <v>649580</v>
      </c>
      <c r="H8" s="30">
        <f t="shared" ref="H8:H13" si="4">L8+P8</f>
        <v>601308</v>
      </c>
      <c r="I8" s="30">
        <v>44544</v>
      </c>
      <c r="J8" s="30">
        <v>137842</v>
      </c>
      <c r="K8" s="30">
        <v>304012</v>
      </c>
      <c r="L8" s="30">
        <v>298475</v>
      </c>
      <c r="M8" s="30">
        <v>51508</v>
      </c>
      <c r="N8" s="30">
        <v>156595</v>
      </c>
      <c r="O8" s="30">
        <v>345568</v>
      </c>
      <c r="P8" s="31">
        <v>302833</v>
      </c>
    </row>
    <row r="9" spans="2:16" ht="15">
      <c r="B9" s="32">
        <f>k_total_tec_0222!B7</f>
        <v>3</v>
      </c>
      <c r="C9" s="33" t="str">
        <f>k_total_tec_0222!C7</f>
        <v>BCR</v>
      </c>
      <c r="D9" s="30">
        <f t="shared" si="0"/>
        <v>722396</v>
      </c>
      <c r="E9" s="30">
        <f t="shared" si="1"/>
        <v>99570</v>
      </c>
      <c r="F9" s="30">
        <f t="shared" si="2"/>
        <v>292201</v>
      </c>
      <c r="G9" s="30">
        <f t="shared" si="3"/>
        <v>187591</v>
      </c>
      <c r="H9" s="30">
        <f t="shared" si="4"/>
        <v>143034</v>
      </c>
      <c r="I9" s="30">
        <v>46017</v>
      </c>
      <c r="J9" s="30">
        <v>138199</v>
      </c>
      <c r="K9" s="30">
        <v>87196</v>
      </c>
      <c r="L9" s="30">
        <v>69997</v>
      </c>
      <c r="M9" s="30">
        <v>53553</v>
      </c>
      <c r="N9" s="30">
        <v>154002</v>
      </c>
      <c r="O9" s="30">
        <v>100395</v>
      </c>
      <c r="P9" s="31">
        <v>73037</v>
      </c>
    </row>
    <row r="10" spans="2:16" ht="15">
      <c r="B10" s="32">
        <f>k_total_tec_0222!B8</f>
        <v>4</v>
      </c>
      <c r="C10" s="33" t="str">
        <f>k_total_tec_0222!C8</f>
        <v>BRD</v>
      </c>
      <c r="D10" s="30">
        <f t="shared" si="0"/>
        <v>511581</v>
      </c>
      <c r="E10" s="30">
        <f t="shared" si="1"/>
        <v>103841</v>
      </c>
      <c r="F10" s="30">
        <f t="shared" si="2"/>
        <v>235449</v>
      </c>
      <c r="G10" s="30">
        <f t="shared" si="3"/>
        <v>115020</v>
      </c>
      <c r="H10" s="30">
        <f t="shared" si="4"/>
        <v>57271</v>
      </c>
      <c r="I10" s="30">
        <v>48125</v>
      </c>
      <c r="J10" s="30">
        <v>112079</v>
      </c>
      <c r="K10" s="30">
        <v>53448</v>
      </c>
      <c r="L10" s="30">
        <v>27479</v>
      </c>
      <c r="M10" s="30">
        <v>55716</v>
      </c>
      <c r="N10" s="30">
        <v>123370</v>
      </c>
      <c r="O10" s="30">
        <v>61572</v>
      </c>
      <c r="P10" s="31">
        <v>29792</v>
      </c>
    </row>
    <row r="11" spans="2:16" ht="15">
      <c r="B11" s="32">
        <f>k_total_tec_0222!B9</f>
        <v>5</v>
      </c>
      <c r="C11" s="33" t="str">
        <f>k_total_tec_0222!C9</f>
        <v>VITAL</v>
      </c>
      <c r="D11" s="30">
        <f t="shared" si="0"/>
        <v>986468</v>
      </c>
      <c r="E11" s="30">
        <f t="shared" si="1"/>
        <v>95925</v>
      </c>
      <c r="F11" s="30">
        <f t="shared" si="2"/>
        <v>351279</v>
      </c>
      <c r="G11" s="30">
        <f t="shared" si="3"/>
        <v>323170</v>
      </c>
      <c r="H11" s="30">
        <f t="shared" si="4"/>
        <v>216094</v>
      </c>
      <c r="I11" s="30">
        <v>44475</v>
      </c>
      <c r="J11" s="30">
        <v>165037</v>
      </c>
      <c r="K11" s="30">
        <v>147335</v>
      </c>
      <c r="L11" s="30">
        <v>107492</v>
      </c>
      <c r="M11" s="30">
        <v>51450</v>
      </c>
      <c r="N11" s="30">
        <v>186242</v>
      </c>
      <c r="O11" s="30">
        <v>175835</v>
      </c>
      <c r="P11" s="31">
        <v>108602</v>
      </c>
    </row>
    <row r="12" spans="2:16" ht="15">
      <c r="B12" s="32">
        <f>k_total_tec_0222!B10</f>
        <v>6</v>
      </c>
      <c r="C12" s="33" t="str">
        <f>k_total_tec_0222!C10</f>
        <v>ARIPI</v>
      </c>
      <c r="D12" s="30">
        <f t="shared" si="0"/>
        <v>821938</v>
      </c>
      <c r="E12" s="30">
        <f t="shared" si="1"/>
        <v>95869</v>
      </c>
      <c r="F12" s="30">
        <f t="shared" si="2"/>
        <v>262661</v>
      </c>
      <c r="G12" s="30">
        <f t="shared" si="3"/>
        <v>271471</v>
      </c>
      <c r="H12" s="30">
        <f t="shared" si="4"/>
        <v>191937</v>
      </c>
      <c r="I12" s="30">
        <v>44455</v>
      </c>
      <c r="J12" s="30">
        <v>123315</v>
      </c>
      <c r="K12" s="30">
        <v>124973</v>
      </c>
      <c r="L12" s="30">
        <v>96390</v>
      </c>
      <c r="M12" s="30">
        <v>51414</v>
      </c>
      <c r="N12" s="30">
        <v>139346</v>
      </c>
      <c r="O12" s="30">
        <v>146498</v>
      </c>
      <c r="P12" s="31">
        <v>95547</v>
      </c>
    </row>
    <row r="13" spans="2:16" ht="15">
      <c r="B13" s="32">
        <f>k_total_tec_0222!B11</f>
        <v>7</v>
      </c>
      <c r="C13" s="33" t="s">
        <v>21</v>
      </c>
      <c r="D13" s="30">
        <f t="shared" si="0"/>
        <v>2064112</v>
      </c>
      <c r="E13" s="30">
        <f t="shared" si="1"/>
        <v>98282</v>
      </c>
      <c r="F13" s="30">
        <f t="shared" si="2"/>
        <v>337585</v>
      </c>
      <c r="G13" s="30">
        <f t="shared" si="3"/>
        <v>825922</v>
      </c>
      <c r="H13" s="30">
        <f t="shared" si="4"/>
        <v>802323</v>
      </c>
      <c r="I13" s="30">
        <v>45651</v>
      </c>
      <c r="J13" s="30">
        <v>159325</v>
      </c>
      <c r="K13" s="30">
        <v>405885</v>
      </c>
      <c r="L13" s="30">
        <v>411790</v>
      </c>
      <c r="M13" s="30">
        <v>52631</v>
      </c>
      <c r="N13" s="30">
        <v>178260</v>
      </c>
      <c r="O13" s="30">
        <v>420037</v>
      </c>
      <c r="P13" s="31">
        <v>390533</v>
      </c>
    </row>
    <row r="14" spans="2:16" ht="15.75" thickBot="1">
      <c r="B14" s="112" t="s">
        <v>76</v>
      </c>
      <c r="C14" s="113"/>
      <c r="D14" s="26">
        <f t="shared" ref="D14:P14" si="5">SUM(D7:D13)</f>
        <v>7845238</v>
      </c>
      <c r="E14" s="26">
        <f t="shared" si="5"/>
        <v>685882</v>
      </c>
      <c r="F14" s="26">
        <f t="shared" si="5"/>
        <v>2095947</v>
      </c>
      <c r="G14" s="26">
        <f t="shared" si="5"/>
        <v>2762568</v>
      </c>
      <c r="H14" s="26">
        <f t="shared" si="5"/>
        <v>2300841</v>
      </c>
      <c r="I14" s="26">
        <f t="shared" si="5"/>
        <v>317970</v>
      </c>
      <c r="J14" s="26">
        <f t="shared" si="5"/>
        <v>986703</v>
      </c>
      <c r="K14" s="26">
        <f t="shared" si="5"/>
        <v>1305178</v>
      </c>
      <c r="L14" s="26">
        <f t="shared" si="5"/>
        <v>1158469</v>
      </c>
      <c r="M14" s="26">
        <f t="shared" si="5"/>
        <v>367912</v>
      </c>
      <c r="N14" s="26">
        <f t="shared" si="5"/>
        <v>1109244</v>
      </c>
      <c r="O14" s="26">
        <f t="shared" si="5"/>
        <v>1457390</v>
      </c>
      <c r="P14" s="27">
        <f t="shared" si="5"/>
        <v>1142372</v>
      </c>
    </row>
    <row r="16" spans="2:16">
      <c r="B16" s="9"/>
      <c r="C16" s="10"/>
      <c r="E16" s="4"/>
      <c r="I16" s="4"/>
    </row>
    <row r="17" spans="2:3">
      <c r="B17" s="13"/>
      <c r="C17" s="13"/>
    </row>
  </sheetData>
  <mergeCells count="10">
    <mergeCell ref="E3:H3"/>
    <mergeCell ref="B14:C14"/>
    <mergeCell ref="B3:B5"/>
    <mergeCell ref="C3:C5"/>
    <mergeCell ref="I3:P3"/>
    <mergeCell ref="I4:L4"/>
    <mergeCell ref="M4:P4"/>
    <mergeCell ref="D3:D5"/>
    <mergeCell ref="E4:H4"/>
    <mergeCell ref="B2:P2"/>
  </mergeCells>
  <phoneticPr fontId="0" type="noConversion"/>
  <printOptions horizontalCentered="1" verticalCentered="1"/>
  <pageMargins left="0.74803149606299202" right="0.74803149606299202" top="0.98425196850393704" bottom="0.98425196850393704" header="0.511811023622047" footer="0.511811023622047"/>
  <pageSetup paperSize="9" scale="81"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
  <sheetViews>
    <sheetView workbookViewId="0">
      <selection activeCell="K43" sqref="K43"/>
    </sheetView>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B1:K17"/>
  <sheetViews>
    <sheetView zoomScaleNormal="100" workbookViewId="0">
      <selection activeCell="N5" sqref="N5"/>
    </sheetView>
  </sheetViews>
  <sheetFormatPr defaultRowHeight="12.75"/>
  <cols>
    <col min="2" max="2" width="6.42578125" customWidth="1"/>
    <col min="3" max="3" width="21" customWidth="1"/>
    <col min="4" max="4" width="23.5703125"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row r="2" spans="2:11" ht="42" customHeight="1">
      <c r="B2" s="97" t="s">
        <v>209</v>
      </c>
      <c r="C2" s="98"/>
      <c r="D2" s="98"/>
      <c r="E2" s="98"/>
      <c r="F2" s="98"/>
      <c r="G2" s="98"/>
      <c r="H2" s="98"/>
      <c r="I2" s="98"/>
      <c r="J2" s="98"/>
      <c r="K2" s="99"/>
    </row>
    <row r="3" spans="2:11" ht="69.75" customHeight="1">
      <c r="B3" s="102" t="s">
        <v>75</v>
      </c>
      <c r="C3" s="101" t="s">
        <v>189</v>
      </c>
      <c r="D3" s="101" t="s">
        <v>34</v>
      </c>
      <c r="E3" s="101" t="s">
        <v>170</v>
      </c>
      <c r="F3" s="101"/>
      <c r="G3" s="101" t="s">
        <v>211</v>
      </c>
      <c r="H3" s="101"/>
      <c r="I3" s="101"/>
      <c r="J3" s="101" t="s">
        <v>171</v>
      </c>
      <c r="K3" s="104"/>
    </row>
    <row r="4" spans="2:11" ht="119.25" customHeight="1">
      <c r="B4" s="102" t="s">
        <v>75</v>
      </c>
      <c r="C4" s="101"/>
      <c r="D4" s="101"/>
      <c r="E4" s="23" t="s">
        <v>81</v>
      </c>
      <c r="F4" s="23" t="s">
        <v>172</v>
      </c>
      <c r="G4" s="23" t="s">
        <v>81</v>
      </c>
      <c r="H4" s="23" t="s">
        <v>173</v>
      </c>
      <c r="I4" s="23" t="s">
        <v>172</v>
      </c>
      <c r="J4" s="23" t="s">
        <v>212</v>
      </c>
      <c r="K4" s="34" t="s">
        <v>213</v>
      </c>
    </row>
    <row r="5" spans="2:11" ht="15">
      <c r="B5" s="28">
        <f>[1]k_total_tec_0609!A10</f>
        <v>1</v>
      </c>
      <c r="C5" s="33" t="s">
        <v>23</v>
      </c>
      <c r="D5" s="30">
        <v>1097366</v>
      </c>
      <c r="E5" s="30">
        <v>555107</v>
      </c>
      <c r="F5" s="36">
        <f>E5/D5</f>
        <v>0.50585401771150196</v>
      </c>
      <c r="G5" s="30">
        <v>34208</v>
      </c>
      <c r="H5" s="36">
        <f t="shared" ref="H5:H12" si="0">G5/$G$12</f>
        <v>0.13079852561063274</v>
      </c>
      <c r="I5" s="36">
        <f t="shared" ref="I5:I12" si="1">G5/D5</f>
        <v>3.1172826568346385E-2</v>
      </c>
      <c r="J5" s="30">
        <v>31541</v>
      </c>
      <c r="K5" s="31">
        <v>2667</v>
      </c>
    </row>
    <row r="6" spans="2:11" ht="15">
      <c r="B6" s="32">
        <v>2</v>
      </c>
      <c r="C6" s="33" t="str">
        <f>[1]k_total_tec_0609!B12</f>
        <v>AZT VIITORUL TAU</v>
      </c>
      <c r="D6" s="30">
        <v>1641377</v>
      </c>
      <c r="E6" s="30">
        <v>861077</v>
      </c>
      <c r="F6" s="36">
        <f t="shared" ref="F6:F11" si="2">E6/D6</f>
        <v>0.52460647371079283</v>
      </c>
      <c r="G6" s="30">
        <v>59021</v>
      </c>
      <c r="H6" s="36">
        <f t="shared" si="0"/>
        <v>0.2256741048896502</v>
      </c>
      <c r="I6" s="36">
        <f t="shared" si="1"/>
        <v>3.5958222882372541E-2</v>
      </c>
      <c r="J6" s="30">
        <v>54861</v>
      </c>
      <c r="K6" s="31">
        <v>4160</v>
      </c>
    </row>
    <row r="7" spans="2:11" ht="15">
      <c r="B7" s="32">
        <v>3</v>
      </c>
      <c r="C7" s="33" t="str">
        <f>[1]k_total_tec_0609!B13</f>
        <v>BCR</v>
      </c>
      <c r="D7" s="30">
        <v>722396</v>
      </c>
      <c r="E7" s="30">
        <v>347264</v>
      </c>
      <c r="F7" s="36">
        <f t="shared" si="2"/>
        <v>0.48071141036218362</v>
      </c>
      <c r="G7" s="30">
        <v>24045</v>
      </c>
      <c r="H7" s="36">
        <f t="shared" si="0"/>
        <v>9.1939036140892896E-2</v>
      </c>
      <c r="I7" s="36">
        <f t="shared" si="1"/>
        <v>3.3285068023632465E-2</v>
      </c>
      <c r="J7" s="30">
        <v>22431</v>
      </c>
      <c r="K7" s="31">
        <v>1614</v>
      </c>
    </row>
    <row r="8" spans="2:11" ht="15">
      <c r="B8" s="32">
        <v>4</v>
      </c>
      <c r="C8" s="33" t="str">
        <f>[1]k_total_tec_0609!B15</f>
        <v>BRD</v>
      </c>
      <c r="D8" s="30">
        <v>511581</v>
      </c>
      <c r="E8" s="30">
        <v>239858</v>
      </c>
      <c r="F8" s="36">
        <f t="shared" si="2"/>
        <v>0.46885634923892794</v>
      </c>
      <c r="G8" s="30">
        <v>16605</v>
      </c>
      <c r="H8" s="36">
        <f t="shared" si="0"/>
        <v>6.3491274490310931E-2</v>
      </c>
      <c r="I8" s="36">
        <f t="shared" si="1"/>
        <v>3.245820309980238E-2</v>
      </c>
      <c r="J8" s="30">
        <v>15466</v>
      </c>
      <c r="K8" s="31">
        <v>1139</v>
      </c>
    </row>
    <row r="9" spans="2:11" ht="15">
      <c r="B9" s="32">
        <v>5</v>
      </c>
      <c r="C9" s="33" t="str">
        <f>[1]k_total_tec_0609!B16</f>
        <v>VITAL</v>
      </c>
      <c r="D9" s="30">
        <v>986468</v>
      </c>
      <c r="E9" s="30">
        <v>470471</v>
      </c>
      <c r="F9" s="36">
        <f t="shared" si="2"/>
        <v>0.47692474565824738</v>
      </c>
      <c r="G9" s="30">
        <v>31782</v>
      </c>
      <c r="H9" s="36">
        <f t="shared" si="0"/>
        <v>0.12152241408317146</v>
      </c>
      <c r="I9" s="36">
        <f t="shared" si="1"/>
        <v>3.2217973619012477E-2</v>
      </c>
      <c r="J9" s="30">
        <v>29610</v>
      </c>
      <c r="K9" s="31">
        <v>2172</v>
      </c>
    </row>
    <row r="10" spans="2:11" ht="15">
      <c r="B10" s="32">
        <v>6</v>
      </c>
      <c r="C10" s="33" t="str">
        <f>[1]k_total_tec_0609!B18</f>
        <v>ARIPI</v>
      </c>
      <c r="D10" s="30">
        <v>821938</v>
      </c>
      <c r="E10" s="30">
        <v>410245</v>
      </c>
      <c r="F10" s="36">
        <f t="shared" si="2"/>
        <v>0.49911915497275949</v>
      </c>
      <c r="G10" s="30">
        <v>27663</v>
      </c>
      <c r="H10" s="36">
        <f t="shared" si="0"/>
        <v>0.1057729073306517</v>
      </c>
      <c r="I10" s="36">
        <f t="shared" si="1"/>
        <v>3.365582318861033E-2</v>
      </c>
      <c r="J10" s="30">
        <v>25626</v>
      </c>
      <c r="K10" s="31">
        <v>2037</v>
      </c>
    </row>
    <row r="11" spans="2:11" ht="15">
      <c r="B11" s="32">
        <v>7</v>
      </c>
      <c r="C11" s="33" t="s">
        <v>21</v>
      </c>
      <c r="D11" s="30">
        <v>2064112</v>
      </c>
      <c r="E11" s="30">
        <v>1152095</v>
      </c>
      <c r="F11" s="36">
        <f t="shared" si="2"/>
        <v>0.55815527451998725</v>
      </c>
      <c r="G11" s="30">
        <v>68208</v>
      </c>
      <c r="H11" s="36">
        <f t="shared" si="0"/>
        <v>0.26080173745469004</v>
      </c>
      <c r="I11" s="36">
        <f t="shared" si="1"/>
        <v>3.304471850364709E-2</v>
      </c>
      <c r="J11" s="30">
        <v>62583</v>
      </c>
      <c r="K11" s="31">
        <v>5625</v>
      </c>
    </row>
    <row r="12" spans="2:11" ht="15.75" thickBot="1">
      <c r="B12" s="24" t="s">
        <v>76</v>
      </c>
      <c r="C12" s="25"/>
      <c r="D12" s="26">
        <f>SUM(D5:D11)</f>
        <v>7845238</v>
      </c>
      <c r="E12" s="26">
        <f>SUM(E5:E11)</f>
        <v>4036117</v>
      </c>
      <c r="F12" s="35">
        <f>E12/D12</f>
        <v>0.51446712005422912</v>
      </c>
      <c r="G12" s="26">
        <f>SUM(G5:G11)</f>
        <v>261532</v>
      </c>
      <c r="H12" s="35">
        <f t="shared" si="0"/>
        <v>1</v>
      </c>
      <c r="I12" s="35">
        <f t="shared" si="1"/>
        <v>3.3336401011671027E-2</v>
      </c>
      <c r="J12" s="26">
        <f>SUM(J5:J11)</f>
        <v>242118</v>
      </c>
      <c r="K12" s="27">
        <f>SUM(K5:K11)</f>
        <v>19414</v>
      </c>
    </row>
    <row r="13" spans="2:11">
      <c r="C13" s="6"/>
      <c r="D13" s="4"/>
      <c r="E13" s="4"/>
    </row>
    <row r="14" spans="2:11" ht="14.25" customHeight="1">
      <c r="B14" s="105" t="s">
        <v>214</v>
      </c>
      <c r="C14" s="105"/>
      <c r="D14" s="105"/>
      <c r="E14" s="105"/>
      <c r="F14" s="105"/>
      <c r="G14" s="105"/>
      <c r="H14" s="105"/>
      <c r="I14" s="105"/>
      <c r="J14" s="105"/>
      <c r="K14" s="105"/>
    </row>
    <row r="15" spans="2:11" ht="33.75" customHeight="1">
      <c r="B15" s="106" t="s">
        <v>215</v>
      </c>
      <c r="C15" s="106"/>
      <c r="D15" s="106"/>
      <c r="E15" s="106"/>
      <c r="F15" s="106"/>
      <c r="G15" s="106"/>
      <c r="H15" s="106"/>
      <c r="I15" s="106"/>
      <c r="J15" s="106"/>
      <c r="K15" s="106"/>
    </row>
    <row r="16" spans="2:11" ht="30.75" customHeight="1">
      <c r="B16" s="105" t="s">
        <v>216</v>
      </c>
      <c r="C16" s="105"/>
      <c r="D16" s="105"/>
      <c r="E16" s="105"/>
      <c r="F16" s="105"/>
      <c r="G16" s="105"/>
      <c r="H16" s="105"/>
      <c r="I16" s="105"/>
      <c r="J16" s="105"/>
      <c r="K16" s="105"/>
    </row>
    <row r="17" spans="2:11" ht="182.25" customHeight="1">
      <c r="B17" s="105" t="s">
        <v>210</v>
      </c>
      <c r="C17" s="107"/>
      <c r="D17" s="107"/>
      <c r="E17" s="107"/>
      <c r="F17" s="107"/>
      <c r="G17" s="107"/>
      <c r="H17" s="107"/>
      <c r="I17" s="107"/>
      <c r="J17" s="107"/>
      <c r="K17" s="107"/>
    </row>
  </sheetData>
  <mergeCells count="11">
    <mergeCell ref="B17:K17"/>
    <mergeCell ref="B3:B4"/>
    <mergeCell ref="C3:C4"/>
    <mergeCell ref="D3:D4"/>
    <mergeCell ref="E3:F3"/>
    <mergeCell ref="G3:I3"/>
    <mergeCell ref="J3:K3"/>
    <mergeCell ref="B2:K2"/>
    <mergeCell ref="B14:K14"/>
    <mergeCell ref="B15:K15"/>
    <mergeCell ref="B16:K16"/>
  </mergeCells>
  <phoneticPr fontId="14"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B1:O22"/>
  <sheetViews>
    <sheetView zoomScaleNormal="100" workbookViewId="0">
      <selection activeCell="I23" sqref="I23"/>
    </sheetView>
  </sheetViews>
  <sheetFormatPr defaultRowHeight="12.75"/>
  <cols>
    <col min="2" max="2" width="5.28515625" customWidth="1"/>
    <col min="3" max="3" width="19" customWidth="1"/>
    <col min="4" max="17" width="13.5703125" customWidth="1"/>
  </cols>
  <sheetData>
    <row r="1" spans="2:15" ht="13.5" thickBot="1"/>
    <row r="2" spans="2:15" ht="39.75" customHeight="1">
      <c r="B2" s="97" t="s">
        <v>218</v>
      </c>
      <c r="C2" s="98"/>
      <c r="D2" s="98"/>
      <c r="E2" s="98"/>
      <c r="F2" s="98"/>
      <c r="G2" s="98"/>
      <c r="H2" s="98"/>
      <c r="I2" s="98"/>
      <c r="J2" s="98"/>
      <c r="K2" s="98"/>
      <c r="L2" s="98"/>
      <c r="M2" s="98"/>
      <c r="N2" s="98"/>
      <c r="O2" s="99"/>
    </row>
    <row r="3" spans="2:15">
      <c r="B3" s="102" t="s">
        <v>75</v>
      </c>
      <c r="C3" s="101" t="s">
        <v>203</v>
      </c>
      <c r="D3" s="114" t="s">
        <v>44</v>
      </c>
      <c r="E3" s="114" t="s">
        <v>49</v>
      </c>
      <c r="F3" s="114" t="s">
        <v>53</v>
      </c>
      <c r="G3" s="114" t="s">
        <v>56</v>
      </c>
      <c r="H3" s="114" t="s">
        <v>58</v>
      </c>
      <c r="I3" s="114" t="s">
        <v>64</v>
      </c>
      <c r="J3" s="114" t="s">
        <v>59</v>
      </c>
      <c r="K3" s="114" t="s">
        <v>39</v>
      </c>
      <c r="L3" s="114" t="s">
        <v>37</v>
      </c>
      <c r="M3" s="114" t="s">
        <v>31</v>
      </c>
      <c r="N3" s="114" t="s">
        <v>27</v>
      </c>
      <c r="O3" s="115" t="s">
        <v>24</v>
      </c>
    </row>
    <row r="4" spans="2:15" ht="27" customHeight="1">
      <c r="B4" s="102"/>
      <c r="C4" s="101"/>
      <c r="D4" s="101"/>
      <c r="E4" s="101"/>
      <c r="F4" s="101"/>
      <c r="G4" s="101"/>
      <c r="H4" s="101"/>
      <c r="I4" s="101"/>
      <c r="J4" s="101"/>
      <c r="K4" s="101"/>
      <c r="L4" s="101"/>
      <c r="M4" s="101"/>
      <c r="N4" s="101"/>
      <c r="O4" s="104"/>
    </row>
    <row r="5" spans="2:15" ht="15">
      <c r="B5" s="37">
        <v>1</v>
      </c>
      <c r="C5" s="38" t="s">
        <v>23</v>
      </c>
      <c r="D5" s="30">
        <v>1071862</v>
      </c>
      <c r="E5" s="30">
        <v>1073235</v>
      </c>
      <c r="F5" s="30">
        <v>1074053</v>
      </c>
      <c r="G5" s="30">
        <v>1075370</v>
      </c>
      <c r="H5" s="30">
        <v>1076586</v>
      </c>
      <c r="I5" s="30">
        <v>1078055</v>
      </c>
      <c r="J5" s="30">
        <v>1079444</v>
      </c>
      <c r="K5" s="30">
        <v>1080954</v>
      </c>
      <c r="L5" s="30">
        <v>1083513</v>
      </c>
      <c r="M5" s="30">
        <v>1087889</v>
      </c>
      <c r="N5" s="30">
        <v>1090961</v>
      </c>
      <c r="O5" s="31">
        <v>1093754</v>
      </c>
    </row>
    <row r="6" spans="2:15" ht="15">
      <c r="B6" s="32">
        <v>2</v>
      </c>
      <c r="C6" s="29" t="s">
        <v>184</v>
      </c>
      <c r="D6" s="30">
        <v>1617466</v>
      </c>
      <c r="E6" s="30">
        <v>1618635</v>
      </c>
      <c r="F6" s="30">
        <v>1619318</v>
      </c>
      <c r="G6" s="30">
        <v>1620490</v>
      </c>
      <c r="H6" s="30">
        <v>1621608</v>
      </c>
      <c r="I6" s="30">
        <v>1622976</v>
      </c>
      <c r="J6" s="30">
        <v>1624266</v>
      </c>
      <c r="K6" s="30">
        <v>1625645</v>
      </c>
      <c r="L6" s="30">
        <v>1628078</v>
      </c>
      <c r="M6" s="30">
        <v>1632343</v>
      </c>
      <c r="N6" s="30">
        <v>1635318</v>
      </c>
      <c r="O6" s="31">
        <v>1637984</v>
      </c>
    </row>
    <row r="7" spans="2:15" ht="15">
      <c r="B7" s="32">
        <v>3</v>
      </c>
      <c r="C7" s="33" t="s">
        <v>71</v>
      </c>
      <c r="D7" s="30">
        <v>694871</v>
      </c>
      <c r="E7" s="30">
        <v>696363</v>
      </c>
      <c r="F7" s="30">
        <v>697281</v>
      </c>
      <c r="G7" s="30">
        <v>698699</v>
      </c>
      <c r="H7" s="30">
        <v>700016</v>
      </c>
      <c r="I7" s="30">
        <v>701627</v>
      </c>
      <c r="J7" s="30">
        <v>703170</v>
      </c>
      <c r="K7" s="30">
        <v>704828</v>
      </c>
      <c r="L7" s="30">
        <v>707542</v>
      </c>
      <c r="M7" s="30">
        <v>712088</v>
      </c>
      <c r="N7" s="30">
        <v>715373</v>
      </c>
      <c r="O7" s="31">
        <v>718361</v>
      </c>
    </row>
    <row r="8" spans="2:15" ht="15">
      <c r="B8" s="32">
        <v>4</v>
      </c>
      <c r="C8" s="33" t="s">
        <v>72</v>
      </c>
      <c r="D8" s="30">
        <v>482487</v>
      </c>
      <c r="E8" s="30">
        <v>484082</v>
      </c>
      <c r="F8" s="30">
        <v>485151</v>
      </c>
      <c r="G8" s="30">
        <v>486656</v>
      </c>
      <c r="H8" s="30">
        <v>488057</v>
      </c>
      <c r="I8" s="30">
        <v>489767</v>
      </c>
      <c r="J8" s="30">
        <v>491548</v>
      </c>
      <c r="K8" s="30">
        <v>493385</v>
      </c>
      <c r="L8" s="30">
        <v>496302</v>
      </c>
      <c r="M8" s="30">
        <v>501046</v>
      </c>
      <c r="N8" s="30">
        <v>504410</v>
      </c>
      <c r="O8" s="31">
        <v>507424</v>
      </c>
    </row>
    <row r="9" spans="2:15" ht="15">
      <c r="B9" s="32">
        <v>5</v>
      </c>
      <c r="C9" s="33" t="s">
        <v>185</v>
      </c>
      <c r="D9" s="30">
        <v>960586</v>
      </c>
      <c r="E9" s="30">
        <v>962019</v>
      </c>
      <c r="F9" s="30">
        <v>962851</v>
      </c>
      <c r="G9" s="30">
        <v>964175</v>
      </c>
      <c r="H9" s="30">
        <v>965393</v>
      </c>
      <c r="I9" s="30">
        <v>966901</v>
      </c>
      <c r="J9" s="30">
        <v>968361</v>
      </c>
      <c r="K9" s="30">
        <v>969903</v>
      </c>
      <c r="L9" s="30">
        <v>972436</v>
      </c>
      <c r="M9" s="30">
        <v>976825</v>
      </c>
      <c r="N9" s="30">
        <v>979954</v>
      </c>
      <c r="O9" s="31">
        <v>982787</v>
      </c>
    </row>
    <row r="10" spans="2:15" ht="15">
      <c r="B10" s="32">
        <v>6</v>
      </c>
      <c r="C10" s="33" t="s">
        <v>186</v>
      </c>
      <c r="D10" s="30">
        <v>795524</v>
      </c>
      <c r="E10" s="30">
        <v>796992</v>
      </c>
      <c r="F10" s="30">
        <v>797869</v>
      </c>
      <c r="G10" s="30">
        <v>799232</v>
      </c>
      <c r="H10" s="30">
        <v>800462</v>
      </c>
      <c r="I10" s="30">
        <v>801973</v>
      </c>
      <c r="J10" s="30">
        <v>803440</v>
      </c>
      <c r="K10" s="30">
        <v>805011</v>
      </c>
      <c r="L10" s="30">
        <v>807675</v>
      </c>
      <c r="M10" s="30">
        <v>812109</v>
      </c>
      <c r="N10" s="30">
        <v>815260</v>
      </c>
      <c r="O10" s="31">
        <v>818136</v>
      </c>
    </row>
    <row r="11" spans="2:15" ht="15">
      <c r="B11" s="39">
        <v>7</v>
      </c>
      <c r="C11" s="40" t="s">
        <v>21</v>
      </c>
      <c r="D11" s="30">
        <v>2039863</v>
      </c>
      <c r="E11" s="30">
        <v>2041159</v>
      </c>
      <c r="F11" s="30">
        <v>2041912</v>
      </c>
      <c r="G11" s="30">
        <v>2043066</v>
      </c>
      <c r="H11" s="30">
        <v>2044154</v>
      </c>
      <c r="I11" s="30">
        <v>2045536</v>
      </c>
      <c r="J11" s="30">
        <v>2046842</v>
      </c>
      <c r="K11" s="30">
        <v>2048222</v>
      </c>
      <c r="L11" s="30">
        <v>2050687</v>
      </c>
      <c r="M11" s="30">
        <v>2054944</v>
      </c>
      <c r="N11" s="30">
        <v>2057887</v>
      </c>
      <c r="O11" s="31">
        <v>2060565</v>
      </c>
    </row>
    <row r="12" spans="2:15" ht="15.75" thickBot="1">
      <c r="B12" s="112" t="s">
        <v>73</v>
      </c>
      <c r="C12" s="113"/>
      <c r="D12" s="41">
        <f t="shared" ref="D12:O12" si="0">SUM(D5:D11)</f>
        <v>7662659</v>
      </c>
      <c r="E12" s="41">
        <f t="shared" si="0"/>
        <v>7672485</v>
      </c>
      <c r="F12" s="41">
        <f t="shared" si="0"/>
        <v>7678435</v>
      </c>
      <c r="G12" s="41">
        <f t="shared" si="0"/>
        <v>7687688</v>
      </c>
      <c r="H12" s="41">
        <f t="shared" si="0"/>
        <v>7696276</v>
      </c>
      <c r="I12" s="41">
        <f t="shared" si="0"/>
        <v>7706835</v>
      </c>
      <c r="J12" s="41">
        <f t="shared" si="0"/>
        <v>7717071</v>
      </c>
      <c r="K12" s="41">
        <f t="shared" si="0"/>
        <v>7727948</v>
      </c>
      <c r="L12" s="41">
        <f t="shared" si="0"/>
        <v>7746233</v>
      </c>
      <c r="M12" s="41">
        <f t="shared" si="0"/>
        <v>7777244</v>
      </c>
      <c r="N12" s="41">
        <f t="shared" si="0"/>
        <v>7799163</v>
      </c>
      <c r="O12" s="42">
        <f t="shared" si="0"/>
        <v>7819011</v>
      </c>
    </row>
    <row r="13" spans="2:15" ht="13.5" thickBot="1">
      <c r="B13" s="108"/>
      <c r="C13" s="109"/>
      <c r="D13" s="109"/>
      <c r="E13" s="109"/>
      <c r="F13" s="110"/>
      <c r="G13" s="110"/>
      <c r="H13" s="110"/>
      <c r="I13" s="110"/>
      <c r="J13" s="110"/>
      <c r="K13" s="110"/>
      <c r="L13" s="110"/>
      <c r="M13" s="110"/>
      <c r="N13" s="110"/>
      <c r="O13" s="111"/>
    </row>
    <row r="14" spans="2:15" ht="38.25">
      <c r="B14" s="43" t="s">
        <v>75</v>
      </c>
      <c r="C14" s="44" t="s">
        <v>203</v>
      </c>
      <c r="D14" s="49" t="s">
        <v>17</v>
      </c>
      <c r="E14" s="50" t="s">
        <v>217</v>
      </c>
    </row>
    <row r="15" spans="2:15" ht="15">
      <c r="B15" s="28">
        <v>1</v>
      </c>
      <c r="C15" s="46" t="s">
        <v>23</v>
      </c>
      <c r="D15" s="30">
        <v>1095832</v>
      </c>
      <c r="E15" s="31">
        <v>1097366</v>
      </c>
    </row>
    <row r="16" spans="2:15" ht="15">
      <c r="B16" s="28">
        <v>2</v>
      </c>
      <c r="C16" s="46" t="s">
        <v>184</v>
      </c>
      <c r="D16" s="30">
        <v>1639940</v>
      </c>
      <c r="E16" s="31">
        <v>1641377</v>
      </c>
    </row>
    <row r="17" spans="2:5" ht="15">
      <c r="B17" s="28">
        <v>3</v>
      </c>
      <c r="C17" s="47" t="s">
        <v>71</v>
      </c>
      <c r="D17" s="30">
        <v>720660</v>
      </c>
      <c r="E17" s="31">
        <v>722396</v>
      </c>
    </row>
    <row r="18" spans="2:5" ht="15">
      <c r="B18" s="28">
        <v>4</v>
      </c>
      <c r="C18" s="47" t="s">
        <v>72</v>
      </c>
      <c r="D18" s="30">
        <v>509778</v>
      </c>
      <c r="E18" s="31">
        <v>511581</v>
      </c>
    </row>
    <row r="19" spans="2:5" ht="15">
      <c r="B19" s="28">
        <v>5</v>
      </c>
      <c r="C19" s="47" t="s">
        <v>185</v>
      </c>
      <c r="D19" s="30">
        <v>984923</v>
      </c>
      <c r="E19" s="31">
        <v>986468</v>
      </c>
    </row>
    <row r="20" spans="2:5" ht="15">
      <c r="B20" s="28">
        <v>6</v>
      </c>
      <c r="C20" s="47" t="s">
        <v>186</v>
      </c>
      <c r="D20" s="30">
        <v>820324</v>
      </c>
      <c r="E20" s="31">
        <v>821938</v>
      </c>
    </row>
    <row r="21" spans="2:5" ht="15">
      <c r="B21" s="28">
        <v>7</v>
      </c>
      <c r="C21" s="47" t="s">
        <v>21</v>
      </c>
      <c r="D21" s="30">
        <v>2062674</v>
      </c>
      <c r="E21" s="31">
        <v>2064112</v>
      </c>
    </row>
    <row r="22" spans="2:5" ht="15.75" thickBot="1">
      <c r="B22" s="112" t="s">
        <v>73</v>
      </c>
      <c r="C22" s="113"/>
      <c r="D22" s="26">
        <v>7834131</v>
      </c>
      <c r="E22" s="42">
        <f t="shared" ref="E22" si="1">SUM(E15:E21)</f>
        <v>7845238</v>
      </c>
    </row>
  </sheetData>
  <mergeCells count="18">
    <mergeCell ref="B2:O2"/>
    <mergeCell ref="B3:B4"/>
    <mergeCell ref="C3:C4"/>
    <mergeCell ref="D3:D4"/>
    <mergeCell ref="E3:E4"/>
    <mergeCell ref="F3:F4"/>
    <mergeCell ref="G3:G4"/>
    <mergeCell ref="H3:H4"/>
    <mergeCell ref="I3:I4"/>
    <mergeCell ref="J3:J4"/>
    <mergeCell ref="B13:O13"/>
    <mergeCell ref="B22:C22"/>
    <mergeCell ref="K3:K4"/>
    <mergeCell ref="L3:L4"/>
    <mergeCell ref="M3:M4"/>
    <mergeCell ref="N3:N4"/>
    <mergeCell ref="O3:O4"/>
    <mergeCell ref="B12:C12"/>
  </mergeCells>
  <phoneticPr fontId="0" type="noConversion"/>
  <printOptions horizontalCentered="1" verticalCentered="1"/>
  <pageMargins left="0" right="0" top="0" bottom="0" header="0" footer="0"/>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dimension ref="B1:R25"/>
  <sheetViews>
    <sheetView zoomScaleNormal="100" workbookViewId="0">
      <selection activeCell="E32" sqref="E32"/>
    </sheetView>
  </sheetViews>
  <sheetFormatPr defaultRowHeight="12.75"/>
  <cols>
    <col min="2" max="2" width="4.85546875" customWidth="1"/>
    <col min="3" max="3" width="19" customWidth="1"/>
    <col min="4" max="17" width="17.5703125" customWidth="1"/>
    <col min="18" max="18" width="18.42578125" customWidth="1"/>
    <col min="21" max="21" width="11.140625" bestFit="1" customWidth="1"/>
    <col min="24" max="24" width="16.7109375" customWidth="1"/>
  </cols>
  <sheetData>
    <row r="1" spans="2:18" ht="13.5" thickBot="1"/>
    <row r="2" spans="2:18" ht="39.75" customHeight="1">
      <c r="B2" s="97" t="s">
        <v>232</v>
      </c>
      <c r="C2" s="98"/>
      <c r="D2" s="98"/>
      <c r="E2" s="98"/>
      <c r="F2" s="98"/>
      <c r="G2" s="98"/>
      <c r="H2" s="98"/>
      <c r="I2" s="98"/>
      <c r="J2" s="98"/>
      <c r="K2" s="98"/>
      <c r="L2" s="98"/>
      <c r="M2" s="98"/>
      <c r="N2" s="98"/>
      <c r="O2" s="98"/>
      <c r="P2" s="99"/>
    </row>
    <row r="3" spans="2:18">
      <c r="B3" s="102" t="s">
        <v>75</v>
      </c>
      <c r="C3" s="101" t="s">
        <v>203</v>
      </c>
      <c r="D3" s="122" t="s">
        <v>44</v>
      </c>
      <c r="E3" s="122" t="s">
        <v>49</v>
      </c>
      <c r="F3" s="122" t="s">
        <v>53</v>
      </c>
      <c r="G3" s="122" t="s">
        <v>56</v>
      </c>
      <c r="H3" s="122" t="s">
        <v>58</v>
      </c>
      <c r="I3" s="122" t="s">
        <v>64</v>
      </c>
      <c r="J3" s="122" t="s">
        <v>59</v>
      </c>
      <c r="K3" s="122" t="s">
        <v>39</v>
      </c>
      <c r="L3" s="122" t="s">
        <v>37</v>
      </c>
      <c r="M3" s="122" t="s">
        <v>31</v>
      </c>
      <c r="N3" s="122" t="s">
        <v>27</v>
      </c>
      <c r="O3" s="122" t="s">
        <v>24</v>
      </c>
      <c r="P3" s="104" t="s">
        <v>73</v>
      </c>
    </row>
    <row r="4" spans="2:18">
      <c r="B4" s="102"/>
      <c r="C4" s="101"/>
      <c r="D4" s="122"/>
      <c r="E4" s="122"/>
      <c r="F4" s="122"/>
      <c r="G4" s="122"/>
      <c r="H4" s="122"/>
      <c r="I4" s="122"/>
      <c r="J4" s="122"/>
      <c r="K4" s="122"/>
      <c r="L4" s="122"/>
      <c r="M4" s="122"/>
      <c r="N4" s="122"/>
      <c r="O4" s="122"/>
      <c r="P4" s="104"/>
    </row>
    <row r="5" spans="2:18" ht="25.5">
      <c r="B5" s="102"/>
      <c r="C5" s="101"/>
      <c r="D5" s="51" t="s">
        <v>219</v>
      </c>
      <c r="E5" s="51" t="s">
        <v>220</v>
      </c>
      <c r="F5" s="51" t="s">
        <v>221</v>
      </c>
      <c r="G5" s="51" t="s">
        <v>222</v>
      </c>
      <c r="H5" s="51" t="s">
        <v>223</v>
      </c>
      <c r="I5" s="51" t="s">
        <v>224</v>
      </c>
      <c r="J5" s="51" t="s">
        <v>225</v>
      </c>
      <c r="K5" s="51" t="s">
        <v>226</v>
      </c>
      <c r="L5" s="51" t="s">
        <v>227</v>
      </c>
      <c r="M5" s="51" t="s">
        <v>228</v>
      </c>
      <c r="N5" s="51" t="s">
        <v>229</v>
      </c>
      <c r="O5" s="51" t="s">
        <v>230</v>
      </c>
      <c r="P5" s="104"/>
    </row>
    <row r="6" spans="2:18" ht="15">
      <c r="B6" s="28">
        <v>1</v>
      </c>
      <c r="C6" s="29" t="s">
        <v>23</v>
      </c>
      <c r="D6" s="30">
        <v>21966324.576479252</v>
      </c>
      <c r="E6" s="30">
        <v>21919288.077789731</v>
      </c>
      <c r="F6" s="30">
        <v>22902771.575870749</v>
      </c>
      <c r="G6" s="30">
        <v>23372318.578680202</v>
      </c>
      <c r="H6" s="30">
        <v>22943198.002517156</v>
      </c>
      <c r="I6" s="30">
        <v>23822003.4917477</v>
      </c>
      <c r="J6" s="30">
        <v>22153639.578828238</v>
      </c>
      <c r="K6" s="30">
        <v>23744862.472464178</v>
      </c>
      <c r="L6" s="30">
        <v>23069581.312641446</v>
      </c>
      <c r="M6" s="30">
        <v>23202149.236240201</v>
      </c>
      <c r="N6" s="30">
        <v>23640743.452320762</v>
      </c>
      <c r="O6" s="30">
        <v>27267960.359995957</v>
      </c>
      <c r="P6" s="31">
        <f t="shared" ref="P6:P12" si="0">SUM(D6:O6)</f>
        <v>280004840.71557558</v>
      </c>
    </row>
    <row r="7" spans="2:18" ht="15">
      <c r="B7" s="28">
        <v>2</v>
      </c>
      <c r="C7" s="29" t="s">
        <v>184</v>
      </c>
      <c r="D7" s="30">
        <v>33072069.932073001</v>
      </c>
      <c r="E7" s="30">
        <v>32956921.093765859</v>
      </c>
      <c r="F7" s="30">
        <v>34231197.734838031</v>
      </c>
      <c r="G7" s="30">
        <v>34893654.822335027</v>
      </c>
      <c r="H7" s="30">
        <v>34293838.049612276</v>
      </c>
      <c r="I7" s="30">
        <v>35558883.046752878</v>
      </c>
      <c r="J7" s="30">
        <v>33291529.475960467</v>
      </c>
      <c r="K7" s="30">
        <v>35198819.344799012</v>
      </c>
      <c r="L7" s="30">
        <v>34572862.107985772</v>
      </c>
      <c r="M7" s="30">
        <v>34386506.304049134</v>
      </c>
      <c r="N7" s="30">
        <v>35089400.950551122</v>
      </c>
      <c r="O7" s="30">
        <v>40584168.470017195</v>
      </c>
      <c r="P7" s="31">
        <f t="shared" si="0"/>
        <v>418129851.33273983</v>
      </c>
    </row>
    <row r="8" spans="2:18" ht="15">
      <c r="B8" s="28">
        <v>3</v>
      </c>
      <c r="C8" s="33" t="s">
        <v>71</v>
      </c>
      <c r="D8" s="30">
        <v>12096063.098453229</v>
      </c>
      <c r="E8" s="30">
        <v>12125760.337792575</v>
      </c>
      <c r="F8" s="30">
        <v>12493957.335390111</v>
      </c>
      <c r="G8" s="30">
        <v>13025797.969543148</v>
      </c>
      <c r="H8" s="30">
        <v>12719975.234460641</v>
      </c>
      <c r="I8" s="30">
        <v>13298291.682738179</v>
      </c>
      <c r="J8" s="30">
        <v>12405443.7056648</v>
      </c>
      <c r="K8" s="30">
        <v>13277160.930458155</v>
      </c>
      <c r="L8" s="30">
        <v>12974366.715163272</v>
      </c>
      <c r="M8" s="30">
        <v>13104411.622080335</v>
      </c>
      <c r="N8" s="30">
        <v>13305444.028718779</v>
      </c>
      <c r="O8" s="30">
        <v>15275186.166447569</v>
      </c>
      <c r="P8" s="31">
        <f t="shared" si="0"/>
        <v>156101858.82691082</v>
      </c>
    </row>
    <row r="9" spans="2:18" ht="15">
      <c r="B9" s="28">
        <v>4</v>
      </c>
      <c r="C9" s="33" t="s">
        <v>72</v>
      </c>
      <c r="D9" s="30">
        <v>8155606.8418037482</v>
      </c>
      <c r="E9" s="30">
        <v>8158855.281053978</v>
      </c>
      <c r="F9" s="30">
        <v>8575142.8919379711</v>
      </c>
      <c r="G9" s="30">
        <v>8816837.3604060914</v>
      </c>
      <c r="H9" s="30">
        <v>8646963.7854735907</v>
      </c>
      <c r="I9" s="30">
        <v>9057325.9708885681</v>
      </c>
      <c r="J9" s="30">
        <v>8506373.5575271305</v>
      </c>
      <c r="K9" s="30">
        <v>9064680.7865645401</v>
      </c>
      <c r="L9" s="30">
        <v>8844556.458131263</v>
      </c>
      <c r="M9" s="30">
        <v>9050279.6411541253</v>
      </c>
      <c r="N9" s="30">
        <v>9196780.6653857827</v>
      </c>
      <c r="O9" s="30">
        <v>10580439.882697947</v>
      </c>
      <c r="P9" s="31">
        <f t="shared" si="0"/>
        <v>106653843.12302476</v>
      </c>
    </row>
    <row r="10" spans="2:18" ht="15">
      <c r="B10" s="28">
        <v>5</v>
      </c>
      <c r="C10" s="33" t="s">
        <v>185</v>
      </c>
      <c r="D10" s="30">
        <v>16879290.244700875</v>
      </c>
      <c r="E10" s="30">
        <v>16811389.943362903</v>
      </c>
      <c r="F10" s="30">
        <v>17477994.032637816</v>
      </c>
      <c r="G10" s="30">
        <v>17883410.355329949</v>
      </c>
      <c r="H10" s="30">
        <v>17683309.650440503</v>
      </c>
      <c r="I10" s="30">
        <v>18364015.712864652</v>
      </c>
      <c r="J10" s="30">
        <v>17227727.208423436</v>
      </c>
      <c r="K10" s="30">
        <v>18325182.393241849</v>
      </c>
      <c r="L10" s="30">
        <v>17883423.254122209</v>
      </c>
      <c r="M10" s="30">
        <v>18001051.685120828</v>
      </c>
      <c r="N10" s="30">
        <v>18280584.690059662</v>
      </c>
      <c r="O10" s="30">
        <v>20857803.620184045</v>
      </c>
      <c r="P10" s="31">
        <f t="shared" si="0"/>
        <v>215675182.79048869</v>
      </c>
    </row>
    <row r="11" spans="2:18" ht="15">
      <c r="B11" s="28">
        <v>6</v>
      </c>
      <c r="C11" s="33" t="s">
        <v>186</v>
      </c>
      <c r="D11" s="30">
        <v>14728648.211801292</v>
      </c>
      <c r="E11" s="30">
        <v>14660017.255029334</v>
      </c>
      <c r="F11" s="30">
        <v>15298889.745879678</v>
      </c>
      <c r="G11" s="30">
        <v>15662613.40101523</v>
      </c>
      <c r="H11" s="30">
        <v>15410151.029190859</v>
      </c>
      <c r="I11" s="30">
        <v>16045387.847905966</v>
      </c>
      <c r="J11" s="30">
        <v>15006797.760756653</v>
      </c>
      <c r="K11" s="30">
        <v>15891782.300276874</v>
      </c>
      <c r="L11" s="30">
        <v>15652583.252505656</v>
      </c>
      <c r="M11" s="30">
        <v>15735574.23421967</v>
      </c>
      <c r="N11" s="30">
        <v>15998244.311861666</v>
      </c>
      <c r="O11" s="30">
        <v>18277679.239559107</v>
      </c>
      <c r="P11" s="31">
        <f t="shared" si="0"/>
        <v>188368368.590002</v>
      </c>
      <c r="Q11" s="4"/>
      <c r="R11" s="4"/>
    </row>
    <row r="12" spans="2:18" ht="15">
      <c r="B12" s="28">
        <v>7</v>
      </c>
      <c r="C12" s="33" t="s">
        <v>21</v>
      </c>
      <c r="D12" s="30">
        <v>51153266.020132579</v>
      </c>
      <c r="E12" s="30">
        <v>51028825.846003942</v>
      </c>
      <c r="F12" s="30">
        <v>53635920.0698222</v>
      </c>
      <c r="G12" s="30">
        <v>54310219.49238579</v>
      </c>
      <c r="H12" s="30">
        <v>53093547.562015347</v>
      </c>
      <c r="I12" s="30">
        <v>54770971.599098638</v>
      </c>
      <c r="J12" s="30">
        <v>51172793.597542487</v>
      </c>
      <c r="K12" s="30">
        <v>54511348.800549701</v>
      </c>
      <c r="L12" s="30">
        <v>53058490.947300352</v>
      </c>
      <c r="M12" s="30">
        <v>52785201.244645596</v>
      </c>
      <c r="N12" s="30">
        <v>54282034.381636165</v>
      </c>
      <c r="O12" s="30">
        <v>63112619.678430587</v>
      </c>
      <c r="P12" s="31">
        <f t="shared" si="0"/>
        <v>646915239.23956335</v>
      </c>
    </row>
    <row r="13" spans="2:18" ht="15.75" thickBot="1">
      <c r="B13" s="112" t="s">
        <v>73</v>
      </c>
      <c r="C13" s="113"/>
      <c r="D13" s="26">
        <f t="shared" ref="D13:P13" si="1">SUM(D6:D12)</f>
        <v>158051268.92544398</v>
      </c>
      <c r="E13" s="26">
        <f t="shared" si="1"/>
        <v>157661057.83479834</v>
      </c>
      <c r="F13" s="26">
        <f t="shared" si="1"/>
        <v>164615873.38637656</v>
      </c>
      <c r="G13" s="26">
        <f t="shared" si="1"/>
        <v>167964851.97969544</v>
      </c>
      <c r="H13" s="26">
        <f t="shared" si="1"/>
        <v>164790983.31371036</v>
      </c>
      <c r="I13" s="26">
        <f t="shared" si="1"/>
        <v>170916879.3519966</v>
      </c>
      <c r="J13" s="26">
        <f t="shared" si="1"/>
        <v>159764304.88470322</v>
      </c>
      <c r="K13" s="26">
        <f t="shared" si="1"/>
        <v>170013837.02835432</v>
      </c>
      <c r="L13" s="26">
        <f t="shared" si="1"/>
        <v>166055864.04784998</v>
      </c>
      <c r="M13" s="26">
        <f t="shared" si="1"/>
        <v>166265173.9675099</v>
      </c>
      <c r="N13" s="26">
        <f t="shared" si="1"/>
        <v>169793232.48053393</v>
      </c>
      <c r="O13" s="26">
        <f t="shared" si="1"/>
        <v>195955857.41733241</v>
      </c>
      <c r="P13" s="27">
        <f t="shared" si="1"/>
        <v>2011849184.6183052</v>
      </c>
    </row>
    <row r="14" spans="2:18" ht="13.5" thickBot="1">
      <c r="B14" s="108"/>
      <c r="C14" s="109"/>
      <c r="D14" s="109"/>
      <c r="E14" s="109"/>
      <c r="F14" s="109"/>
      <c r="G14" s="110"/>
      <c r="H14" s="110"/>
      <c r="I14" s="110"/>
      <c r="J14" s="110"/>
      <c r="K14" s="110"/>
      <c r="L14" s="110"/>
      <c r="M14" s="110"/>
      <c r="N14" s="110"/>
      <c r="O14" s="110"/>
      <c r="P14" s="111"/>
    </row>
    <row r="15" spans="2:18">
      <c r="B15" s="120" t="s">
        <v>75</v>
      </c>
      <c r="C15" s="121" t="s">
        <v>203</v>
      </c>
      <c r="D15" s="116" t="s">
        <v>17</v>
      </c>
      <c r="E15" s="116" t="s">
        <v>0</v>
      </c>
      <c r="F15" s="118" t="s">
        <v>73</v>
      </c>
    </row>
    <row r="16" spans="2:18">
      <c r="B16" s="102"/>
      <c r="C16" s="101"/>
      <c r="D16" s="117"/>
      <c r="E16" s="117"/>
      <c r="F16" s="119"/>
    </row>
    <row r="17" spans="2:6" ht="25.5">
      <c r="B17" s="102"/>
      <c r="C17" s="101"/>
      <c r="D17" s="52" t="s">
        <v>231</v>
      </c>
      <c r="E17" s="51" t="s">
        <v>233</v>
      </c>
      <c r="F17" s="119"/>
    </row>
    <row r="18" spans="2:6" ht="15">
      <c r="B18" s="28">
        <v>1</v>
      </c>
      <c r="C18" s="29" t="s">
        <v>23</v>
      </c>
      <c r="D18" s="30">
        <v>23985657.323012874</v>
      </c>
      <c r="E18" s="30">
        <v>25092215.679132264</v>
      </c>
      <c r="F18" s="31">
        <v>329082713.71772075</v>
      </c>
    </row>
    <row r="19" spans="2:6" ht="15">
      <c r="B19" s="28">
        <v>2</v>
      </c>
      <c r="C19" s="29" t="s">
        <v>184</v>
      </c>
      <c r="D19" s="30">
        <v>35584422.505608208</v>
      </c>
      <c r="E19" s="30">
        <v>37691281.163995467</v>
      </c>
      <c r="F19" s="31">
        <v>491405555.00234348</v>
      </c>
    </row>
    <row r="20" spans="2:6" ht="15">
      <c r="B20" s="28">
        <v>3</v>
      </c>
      <c r="C20" s="33" t="s">
        <v>71</v>
      </c>
      <c r="D20" s="30">
        <v>13599047.917382428</v>
      </c>
      <c r="E20" s="30">
        <v>14328880.929253682</v>
      </c>
      <c r="F20" s="31">
        <v>184029787.67354691</v>
      </c>
    </row>
    <row r="21" spans="2:6" ht="15">
      <c r="B21" s="28">
        <v>4</v>
      </c>
      <c r="C21" s="33" t="s">
        <v>72</v>
      </c>
      <c r="D21" s="30">
        <v>9386081.3241446204</v>
      </c>
      <c r="E21" s="30">
        <v>9876054.5167557057</v>
      </c>
      <c r="F21" s="31">
        <v>125915978.96392508</v>
      </c>
    </row>
    <row r="22" spans="2:6" ht="15">
      <c r="B22" s="28">
        <v>5</v>
      </c>
      <c r="C22" s="33" t="s">
        <v>185</v>
      </c>
      <c r="D22" s="30">
        <v>18679462.015723206</v>
      </c>
      <c r="E22" s="30">
        <v>19646768.455560952</v>
      </c>
      <c r="F22" s="31">
        <v>254001413.26177284</v>
      </c>
    </row>
    <row r="23" spans="2:6" ht="15">
      <c r="B23" s="28">
        <v>6</v>
      </c>
      <c r="C23" s="33" t="s">
        <v>186</v>
      </c>
      <c r="D23" s="30">
        <v>16388518.623309957</v>
      </c>
      <c r="E23" s="30">
        <v>17163308.442609679</v>
      </c>
      <c r="F23" s="31">
        <v>221920195.65592164</v>
      </c>
    </row>
    <row r="24" spans="2:6" ht="15">
      <c r="B24" s="28">
        <v>7</v>
      </c>
      <c r="C24" s="33" t="s">
        <v>21</v>
      </c>
      <c r="D24" s="30">
        <v>54997135.264040738</v>
      </c>
      <c r="E24" s="30">
        <v>57566003.723490365</v>
      </c>
      <c r="F24" s="31">
        <v>759478378.22709441</v>
      </c>
    </row>
    <row r="25" spans="2:6" ht="15.75" thickBot="1">
      <c r="B25" s="112" t="s">
        <v>73</v>
      </c>
      <c r="C25" s="113"/>
      <c r="D25" s="26">
        <v>172620324.97322202</v>
      </c>
      <c r="E25" s="26">
        <f t="shared" ref="E25" si="2">SUM(E18:E24)</f>
        <v>181364512.9107981</v>
      </c>
      <c r="F25" s="27">
        <v>2365834022.5023251</v>
      </c>
    </row>
  </sheetData>
  <mergeCells count="24">
    <mergeCell ref="B2:P2"/>
    <mergeCell ref="B3:B5"/>
    <mergeCell ref="C3:C5"/>
    <mergeCell ref="D3:D4"/>
    <mergeCell ref="E3:E4"/>
    <mergeCell ref="F3:F4"/>
    <mergeCell ref="G3:G4"/>
    <mergeCell ref="H3:H4"/>
    <mergeCell ref="I3:I4"/>
    <mergeCell ref="B25:C25"/>
    <mergeCell ref="E15:E16"/>
    <mergeCell ref="F15:F17"/>
    <mergeCell ref="P3:P5"/>
    <mergeCell ref="B13:C13"/>
    <mergeCell ref="B14:P14"/>
    <mergeCell ref="B15:B17"/>
    <mergeCell ref="C15:C17"/>
    <mergeCell ref="D15:D16"/>
    <mergeCell ref="J3:J4"/>
    <mergeCell ref="K3:K4"/>
    <mergeCell ref="L3:L4"/>
    <mergeCell ref="M3:M4"/>
    <mergeCell ref="N3:N4"/>
    <mergeCell ref="O3:O4"/>
  </mergeCells>
  <phoneticPr fontId="14" type="noConversion"/>
  <pageMargins left="0.28000000000000003" right="0.23" top="1" bottom="1" header="0.5" footer="0.5"/>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dimension ref="B1:S7"/>
  <sheetViews>
    <sheetView workbookViewId="0">
      <selection activeCell="M31" sqref="M31"/>
    </sheetView>
  </sheetViews>
  <sheetFormatPr defaultRowHeight="12.75"/>
  <cols>
    <col min="2" max="2" width="10.42578125" bestFit="1" customWidth="1"/>
    <col min="3" max="16" width="13.140625" bestFit="1" customWidth="1"/>
  </cols>
  <sheetData>
    <row r="1" spans="2:19" ht="13.5" thickBot="1"/>
    <row r="2" spans="2:19" ht="25.5">
      <c r="B2" s="53"/>
      <c r="C2" s="59" t="s">
        <v>45</v>
      </c>
      <c r="D2" s="59" t="s">
        <v>50</v>
      </c>
      <c r="E2" s="59" t="s">
        <v>54</v>
      </c>
      <c r="F2" s="59" t="s">
        <v>66</v>
      </c>
      <c r="G2" s="59" t="s">
        <v>67</v>
      </c>
      <c r="H2" s="59" t="s">
        <v>65</v>
      </c>
      <c r="I2" s="59" t="s">
        <v>60</v>
      </c>
      <c r="J2" s="59" t="s">
        <v>40</v>
      </c>
      <c r="K2" s="59" t="s">
        <v>38</v>
      </c>
      <c r="L2" s="59" t="s">
        <v>32</v>
      </c>
      <c r="M2" s="59" t="s">
        <v>28</v>
      </c>
      <c r="N2" s="49" t="s">
        <v>25</v>
      </c>
      <c r="O2" s="49" t="s">
        <v>12</v>
      </c>
      <c r="P2" s="45" t="s">
        <v>1</v>
      </c>
    </row>
    <row r="3" spans="2:19" ht="15">
      <c r="B3" s="60" t="s">
        <v>174</v>
      </c>
      <c r="C3" s="30">
        <v>158051269</v>
      </c>
      <c r="D3" s="30">
        <v>157661058</v>
      </c>
      <c r="E3" s="30">
        <v>164615873</v>
      </c>
      <c r="F3" s="30">
        <v>167964852</v>
      </c>
      <c r="G3" s="30">
        <v>164790983.31371036</v>
      </c>
      <c r="H3" s="30">
        <v>170916879</v>
      </c>
      <c r="I3" s="30">
        <v>159764305</v>
      </c>
      <c r="J3" s="30">
        <v>170013837</v>
      </c>
      <c r="K3" s="30">
        <v>166055964</v>
      </c>
      <c r="L3" s="30">
        <v>166265174</v>
      </c>
      <c r="M3" s="30">
        <v>169793232</v>
      </c>
      <c r="N3" s="30">
        <v>195955857</v>
      </c>
      <c r="O3" s="30">
        <v>172620324.97322202</v>
      </c>
      <c r="P3" s="31">
        <v>181364513</v>
      </c>
    </row>
    <row r="4" spans="2:19" ht="15" hidden="1">
      <c r="B4" s="60"/>
      <c r="C4" s="55"/>
      <c r="D4" s="55"/>
      <c r="E4" s="55"/>
      <c r="F4" s="55"/>
      <c r="G4" s="55"/>
      <c r="H4" s="55"/>
      <c r="I4" s="55"/>
      <c r="J4" s="55"/>
      <c r="K4" s="55"/>
      <c r="L4" s="55"/>
      <c r="M4" s="55"/>
      <c r="N4" s="55"/>
      <c r="O4" s="55"/>
      <c r="P4" s="56"/>
    </row>
    <row r="5" spans="2:19" ht="15">
      <c r="B5" s="60" t="s">
        <v>175</v>
      </c>
      <c r="C5" s="30">
        <v>772491382</v>
      </c>
      <c r="D5" s="30">
        <v>776654137</v>
      </c>
      <c r="E5" s="30">
        <v>811029485</v>
      </c>
      <c r="F5" s="30">
        <v>827226896</v>
      </c>
      <c r="G5" s="30">
        <v>811793342</v>
      </c>
      <c r="H5" s="30">
        <v>841919456</v>
      </c>
      <c r="I5" s="30">
        <v>790529757</v>
      </c>
      <c r="J5" s="30">
        <v>841245467</v>
      </c>
      <c r="K5" s="30">
        <v>821777260</v>
      </c>
      <c r="L5" s="30">
        <v>822879599</v>
      </c>
      <c r="M5" s="30">
        <v>839542638</v>
      </c>
      <c r="N5" s="30">
        <v>968903737</v>
      </c>
      <c r="O5" s="30">
        <v>854142630</v>
      </c>
      <c r="P5" s="31">
        <v>896230877</v>
      </c>
    </row>
    <row r="6" spans="2:19" ht="15">
      <c r="B6" s="60" t="s">
        <v>176</v>
      </c>
      <c r="C6" s="57">
        <v>4.8747999999999996</v>
      </c>
      <c r="D6" s="57">
        <v>4.9260999999999999</v>
      </c>
      <c r="E6" s="57">
        <v>4.9268000000000001</v>
      </c>
      <c r="F6" s="57">
        <v>4.9249999999999998</v>
      </c>
      <c r="G6" s="57">
        <v>4.9261999999999997</v>
      </c>
      <c r="H6" s="57">
        <v>4.9259000000000004</v>
      </c>
      <c r="I6" s="57">
        <v>4.9481000000000002</v>
      </c>
      <c r="J6" s="57">
        <v>4.9481000000000002</v>
      </c>
      <c r="K6" s="57">
        <v>4.9488000000000003</v>
      </c>
      <c r="L6" s="57">
        <v>4.9488000000000003</v>
      </c>
      <c r="M6" s="57">
        <v>4.9444999999999997</v>
      </c>
      <c r="N6" s="57">
        <v>4.9444999999999997</v>
      </c>
      <c r="O6" s="57">
        <v>4.9481000000000002</v>
      </c>
      <c r="P6" s="58">
        <v>4.9416000000000002</v>
      </c>
    </row>
    <row r="7" spans="2:19" ht="39" thickBot="1">
      <c r="B7" s="54"/>
      <c r="C7" s="61" t="s">
        <v>48</v>
      </c>
      <c r="D7" s="61" t="s">
        <v>52</v>
      </c>
      <c r="E7" s="61" t="s">
        <v>55</v>
      </c>
      <c r="F7" s="61" t="s">
        <v>57</v>
      </c>
      <c r="G7" s="61" t="s">
        <v>61</v>
      </c>
      <c r="H7" s="61" t="s">
        <v>62</v>
      </c>
      <c r="I7" s="61" t="s">
        <v>43</v>
      </c>
      <c r="J7" s="61" t="s">
        <v>41</v>
      </c>
      <c r="K7" s="61" t="s">
        <v>35</v>
      </c>
      <c r="L7" s="61" t="s">
        <v>30</v>
      </c>
      <c r="M7" s="61" t="s">
        <v>26</v>
      </c>
      <c r="N7" s="61" t="s">
        <v>20</v>
      </c>
      <c r="O7" s="61" t="s">
        <v>13</v>
      </c>
      <c r="P7" s="62" t="s">
        <v>207</v>
      </c>
      <c r="S7" s="18"/>
    </row>
  </sheetData>
  <phoneticPr fontId="14"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B1:O25"/>
  <sheetViews>
    <sheetView zoomScaleNormal="100" workbookViewId="0">
      <selection activeCell="D12" sqref="D12"/>
    </sheetView>
  </sheetViews>
  <sheetFormatPr defaultRowHeight="12.75"/>
  <cols>
    <col min="2" max="2" width="4.7109375" customWidth="1"/>
    <col min="3" max="3" width="17.85546875" customWidth="1"/>
    <col min="4" max="17" width="16.85546875" customWidth="1"/>
  </cols>
  <sheetData>
    <row r="1" spans="2:15" ht="13.5" thickBot="1"/>
    <row r="2" spans="2:15" ht="42" customHeight="1">
      <c r="B2" s="97" t="s">
        <v>248</v>
      </c>
      <c r="C2" s="133"/>
      <c r="D2" s="133"/>
      <c r="E2" s="133"/>
      <c r="F2" s="133"/>
      <c r="G2" s="133"/>
      <c r="H2" s="133"/>
      <c r="I2" s="133"/>
      <c r="J2" s="133"/>
      <c r="K2" s="133"/>
      <c r="L2" s="133"/>
      <c r="M2" s="133"/>
      <c r="N2" s="133"/>
      <c r="O2" s="134"/>
    </row>
    <row r="3" spans="2:15" ht="25.5">
      <c r="B3" s="135" t="s">
        <v>75</v>
      </c>
      <c r="C3" s="138" t="s">
        <v>74</v>
      </c>
      <c r="D3" s="23" t="s">
        <v>44</v>
      </c>
      <c r="E3" s="23" t="s">
        <v>49</v>
      </c>
      <c r="F3" s="23" t="s">
        <v>53</v>
      </c>
      <c r="G3" s="23" t="s">
        <v>56</v>
      </c>
      <c r="H3" s="23" t="s">
        <v>58</v>
      </c>
      <c r="I3" s="23" t="s">
        <v>64</v>
      </c>
      <c r="J3" s="23" t="s">
        <v>59</v>
      </c>
      <c r="K3" s="23" t="s">
        <v>39</v>
      </c>
      <c r="L3" s="23" t="s">
        <v>37</v>
      </c>
      <c r="M3" s="23" t="s">
        <v>31</v>
      </c>
      <c r="N3" s="23" t="s">
        <v>27</v>
      </c>
      <c r="O3" s="34" t="s">
        <v>24</v>
      </c>
    </row>
    <row r="4" spans="2:15">
      <c r="B4" s="136"/>
      <c r="C4" s="139"/>
      <c r="D4" s="127" t="s">
        <v>234</v>
      </c>
      <c r="E4" s="127" t="s">
        <v>235</v>
      </c>
      <c r="F4" s="127" t="s">
        <v>236</v>
      </c>
      <c r="G4" s="127" t="s">
        <v>237</v>
      </c>
      <c r="H4" s="127" t="s">
        <v>238</v>
      </c>
      <c r="I4" s="127" t="s">
        <v>239</v>
      </c>
      <c r="J4" s="127" t="s">
        <v>240</v>
      </c>
      <c r="K4" s="127" t="s">
        <v>241</v>
      </c>
      <c r="L4" s="127" t="s">
        <v>242</v>
      </c>
      <c r="M4" s="127" t="s">
        <v>243</v>
      </c>
      <c r="N4" s="127" t="s">
        <v>244</v>
      </c>
      <c r="O4" s="129" t="s">
        <v>245</v>
      </c>
    </row>
    <row r="5" spans="2:15">
      <c r="B5" s="137"/>
      <c r="C5" s="140"/>
      <c r="D5" s="128"/>
      <c r="E5" s="128"/>
      <c r="F5" s="128"/>
      <c r="G5" s="128"/>
      <c r="H5" s="128"/>
      <c r="I5" s="128"/>
      <c r="J5" s="128"/>
      <c r="K5" s="128"/>
      <c r="L5" s="128"/>
      <c r="M5" s="128"/>
      <c r="N5" s="128"/>
      <c r="O5" s="130"/>
    </row>
    <row r="6" spans="2:15" ht="15">
      <c r="B6" s="28">
        <v>1</v>
      </c>
      <c r="C6" s="63" t="s">
        <v>23</v>
      </c>
      <c r="D6" s="64">
        <v>20.493612588634779</v>
      </c>
      <c r="E6" s="64">
        <v>20.423568070170774</v>
      </c>
      <c r="F6" s="64">
        <v>21.323688473353503</v>
      </c>
      <c r="G6" s="64">
        <v>21.73421108890912</v>
      </c>
      <c r="H6" s="64">
        <v>21.311068509638019</v>
      </c>
      <c r="I6" s="64">
        <v>22.097206071812383</v>
      </c>
      <c r="J6" s="64">
        <v>20.523194884429611</v>
      </c>
      <c r="K6" s="64">
        <v>21.966579958503488</v>
      </c>
      <c r="L6" s="64">
        <v>21.291467026829807</v>
      </c>
      <c r="M6" s="64">
        <v>21.327680706616391</v>
      </c>
      <c r="N6" s="64">
        <v>21.669650383763273</v>
      </c>
      <c r="O6" s="65">
        <v>24.930615440031268</v>
      </c>
    </row>
    <row r="7" spans="2:15" ht="15">
      <c r="B7" s="28">
        <v>2</v>
      </c>
      <c r="C7" s="46" t="s">
        <v>184</v>
      </c>
      <c r="D7" s="64">
        <v>20.446840880780801</v>
      </c>
      <c r="E7" s="64">
        <v>20.36093442546705</v>
      </c>
      <c r="F7" s="64">
        <v>21.139268343116072</v>
      </c>
      <c r="G7" s="64">
        <v>21.532780098818893</v>
      </c>
      <c r="H7" s="64">
        <v>21.148044440834205</v>
      </c>
      <c r="I7" s="64">
        <v>21.909678915001134</v>
      </c>
      <c r="J7" s="64">
        <v>20.49635310716377</v>
      </c>
      <c r="K7" s="64">
        <v>21.652217639643965</v>
      </c>
      <c r="L7" s="64">
        <v>21.235384366096572</v>
      </c>
      <c r="M7" s="64">
        <v>21.065735757772192</v>
      </c>
      <c r="N7" s="64">
        <v>21.457233975624998</v>
      </c>
      <c r="O7" s="65">
        <v>24.776901648622449</v>
      </c>
    </row>
    <row r="8" spans="2:15" ht="15">
      <c r="B8" s="28">
        <v>3</v>
      </c>
      <c r="C8" s="47" t="s">
        <v>71</v>
      </c>
      <c r="D8" s="64">
        <v>17.407638393965541</v>
      </c>
      <c r="E8" s="64">
        <v>17.412987677106013</v>
      </c>
      <c r="F8" s="64">
        <v>17.918109536026524</v>
      </c>
      <c r="G8" s="64">
        <v>18.642932034457111</v>
      </c>
      <c r="H8" s="64">
        <v>18.170977855449934</v>
      </c>
      <c r="I8" s="64">
        <v>18.953506183111795</v>
      </c>
      <c r="J8" s="64">
        <v>17.642168615931851</v>
      </c>
      <c r="K8" s="64">
        <v>18.837448186590422</v>
      </c>
      <c r="L8" s="64">
        <v>18.337238941523289</v>
      </c>
      <c r="M8" s="64">
        <v>18.402797999798249</v>
      </c>
      <c r="N8" s="64">
        <v>18.599309770873067</v>
      </c>
      <c r="O8" s="65">
        <v>21.263941342093418</v>
      </c>
    </row>
    <row r="9" spans="2:15" ht="15">
      <c r="B9" s="28">
        <v>4</v>
      </c>
      <c r="C9" s="47" t="s">
        <v>72</v>
      </c>
      <c r="D9" s="64">
        <v>16.903267532189982</v>
      </c>
      <c r="E9" s="64">
        <v>16.854283532653515</v>
      </c>
      <c r="F9" s="64">
        <v>17.675203992031289</v>
      </c>
      <c r="G9" s="64">
        <v>18.117186185737136</v>
      </c>
      <c r="H9" s="64">
        <v>17.717118667437596</v>
      </c>
      <c r="I9" s="64">
        <v>18.493132389255642</v>
      </c>
      <c r="J9" s="64">
        <v>17.30527549197053</v>
      </c>
      <c r="K9" s="64">
        <v>18.372428806235575</v>
      </c>
      <c r="L9" s="64">
        <v>17.820916414060921</v>
      </c>
      <c r="M9" s="64">
        <v>18.062771963360898</v>
      </c>
      <c r="N9" s="64">
        <v>18.232748489097723</v>
      </c>
      <c r="O9" s="65">
        <v>20.85127996054177</v>
      </c>
    </row>
    <row r="10" spans="2:15" ht="15">
      <c r="B10" s="28">
        <v>5</v>
      </c>
      <c r="C10" s="47" t="s">
        <v>185</v>
      </c>
      <c r="D10" s="64">
        <v>17.571867843900364</v>
      </c>
      <c r="E10" s="64">
        <v>17.475112179034824</v>
      </c>
      <c r="F10" s="64">
        <v>18.152335130396931</v>
      </c>
      <c r="G10" s="64">
        <v>18.547888459387508</v>
      </c>
      <c r="H10" s="64">
        <v>18.317213456530659</v>
      </c>
      <c r="I10" s="64">
        <v>18.992653552809081</v>
      </c>
      <c r="J10" s="64">
        <v>17.790604132573943</v>
      </c>
      <c r="K10" s="64">
        <v>18.893829994588994</v>
      </c>
      <c r="L10" s="64">
        <v>18.390334432417362</v>
      </c>
      <c r="M10" s="64">
        <v>18.428123445981448</v>
      </c>
      <c r="N10" s="64">
        <v>18.654533467958355</v>
      </c>
      <c r="O10" s="65">
        <v>21.223117135436311</v>
      </c>
    </row>
    <row r="11" spans="2:15" ht="15">
      <c r="B11" s="28">
        <v>6</v>
      </c>
      <c r="C11" s="47" t="s">
        <v>186</v>
      </c>
      <c r="D11" s="64">
        <v>18.514398323370877</v>
      </c>
      <c r="E11" s="64">
        <v>18.394183699496775</v>
      </c>
      <c r="F11" s="64">
        <v>19.174688759532803</v>
      </c>
      <c r="G11" s="64">
        <v>19.597079948019136</v>
      </c>
      <c r="H11" s="64">
        <v>19.251571004233629</v>
      </c>
      <c r="I11" s="64">
        <v>20.007391580397304</v>
      </c>
      <c r="J11" s="64">
        <v>18.678181022548856</v>
      </c>
      <c r="K11" s="64">
        <v>19.7410747185776</v>
      </c>
      <c r="L11" s="64">
        <v>19.37980407033232</v>
      </c>
      <c r="M11" s="64">
        <v>19.376185012380937</v>
      </c>
      <c r="N11" s="64">
        <v>19.623487368277196</v>
      </c>
      <c r="O11" s="65">
        <v>22.340636812900431</v>
      </c>
    </row>
    <row r="12" spans="2:15" ht="15">
      <c r="B12" s="28">
        <v>7</v>
      </c>
      <c r="C12" s="47" t="s">
        <v>21</v>
      </c>
      <c r="D12" s="64">
        <v>25.07681448221404</v>
      </c>
      <c r="E12" s="64">
        <v>24.99992692681165</v>
      </c>
      <c r="F12" s="64">
        <v>26.267498339704257</v>
      </c>
      <c r="G12" s="64">
        <v>26.582704372930582</v>
      </c>
      <c r="H12" s="64">
        <v>25.973359914182272</v>
      </c>
      <c r="I12" s="64">
        <v>26.775853174472921</v>
      </c>
      <c r="J12" s="64">
        <v>25.000851847647493</v>
      </c>
      <c r="K12" s="64">
        <v>26.61398461717026</v>
      </c>
      <c r="L12" s="64">
        <v>25.873519921519154</v>
      </c>
      <c r="M12" s="64">
        <v>25.686929300577336</v>
      </c>
      <c r="N12" s="64">
        <v>26.377558331257337</v>
      </c>
      <c r="O12" s="65">
        <v>30.62879340298927</v>
      </c>
    </row>
    <row r="13" spans="2:15" ht="15.75" thickBot="1">
      <c r="B13" s="131" t="s">
        <v>73</v>
      </c>
      <c r="C13" s="132"/>
      <c r="D13" s="66">
        <v>20.626165006878679</v>
      </c>
      <c r="E13" s="66">
        <v>20.548890983142794</v>
      </c>
      <c r="F13" s="66">
        <v>21.438727212820915</v>
      </c>
      <c r="G13" s="66">
        <v>21.84855212382389</v>
      </c>
      <c r="H13" s="66">
        <v>21.411781920725083</v>
      </c>
      <c r="I13" s="66">
        <v>22.177311354401205</v>
      </c>
      <c r="J13" s="66">
        <v>20.70271284075308</v>
      </c>
      <c r="K13" s="66">
        <v>21.999868144603756</v>
      </c>
      <c r="L13" s="66">
        <v>21.436982859649326</v>
      </c>
      <c r="M13" s="66">
        <v>21.378418108974067</v>
      </c>
      <c r="N13" s="66">
        <v>21.770699302032018</v>
      </c>
      <c r="O13" s="67">
        <v>25.061463325391461</v>
      </c>
    </row>
    <row r="14" spans="2:15" ht="13.5" thickBot="1">
      <c r="B14" s="108"/>
      <c r="C14" s="109"/>
      <c r="D14" s="109"/>
      <c r="E14" s="109"/>
      <c r="F14" s="110"/>
      <c r="G14" s="110"/>
      <c r="H14" s="110"/>
      <c r="I14" s="110"/>
      <c r="J14" s="110"/>
      <c r="K14" s="110"/>
      <c r="L14" s="110"/>
      <c r="M14" s="110"/>
      <c r="N14" s="110"/>
      <c r="O14" s="111"/>
    </row>
    <row r="15" spans="2:15">
      <c r="B15" s="120" t="s">
        <v>75</v>
      </c>
      <c r="C15" s="116" t="s">
        <v>74</v>
      </c>
      <c r="D15" s="123" t="s">
        <v>17</v>
      </c>
      <c r="E15" s="118" t="s">
        <v>0</v>
      </c>
    </row>
    <row r="16" spans="2:15">
      <c r="B16" s="102"/>
      <c r="C16" s="117"/>
      <c r="D16" s="124"/>
      <c r="E16" s="119"/>
    </row>
    <row r="17" spans="2:5" ht="25.5">
      <c r="B17" s="102"/>
      <c r="C17" s="117"/>
      <c r="D17" s="52" t="s">
        <v>246</v>
      </c>
      <c r="E17" s="68" t="s">
        <v>247</v>
      </c>
    </row>
    <row r="18" spans="2:5" ht="15">
      <c r="B18" s="28">
        <v>1</v>
      </c>
      <c r="C18" s="63" t="s">
        <v>23</v>
      </c>
      <c r="D18" s="64">
        <v>21.888078941856847</v>
      </c>
      <c r="E18" s="65">
        <v>22.865858500383887</v>
      </c>
    </row>
    <row r="19" spans="2:5" ht="15">
      <c r="B19" s="28">
        <v>2</v>
      </c>
      <c r="C19" s="46" t="s">
        <v>184</v>
      </c>
      <c r="D19" s="64">
        <v>21.698612452655713</v>
      </c>
      <c r="E19" s="65">
        <v>22.963207821235137</v>
      </c>
    </row>
    <row r="20" spans="2:5" ht="15">
      <c r="B20" s="28">
        <v>3</v>
      </c>
      <c r="C20" s="47" t="s">
        <v>71</v>
      </c>
      <c r="D20" s="64">
        <v>18.870268805514986</v>
      </c>
      <c r="E20" s="65">
        <v>19.835216320762687</v>
      </c>
    </row>
    <row r="21" spans="2:5" ht="15">
      <c r="B21" s="28">
        <v>4</v>
      </c>
      <c r="C21" s="47" t="s">
        <v>72</v>
      </c>
      <c r="D21" s="64">
        <v>18.412095704688355</v>
      </c>
      <c r="E21" s="65">
        <v>19.304967379077226</v>
      </c>
    </row>
    <row r="22" spans="2:5" ht="15">
      <c r="B22" s="28">
        <v>5</v>
      </c>
      <c r="C22" s="47" t="s">
        <v>185</v>
      </c>
      <c r="D22" s="64">
        <v>18.96540340282764</v>
      </c>
      <c r="E22" s="65">
        <v>19.916275495566964</v>
      </c>
    </row>
    <row r="23" spans="2:5" ht="15">
      <c r="B23" s="28">
        <v>6</v>
      </c>
      <c r="C23" s="47" t="s">
        <v>186</v>
      </c>
      <c r="D23" s="64">
        <v>19.978104533464773</v>
      </c>
      <c r="E23" s="65">
        <v>20.881512282690032</v>
      </c>
    </row>
    <row r="24" spans="2:5" ht="15">
      <c r="B24" s="28">
        <v>7</v>
      </c>
      <c r="C24" s="47" t="s">
        <v>21</v>
      </c>
      <c r="D24" s="64">
        <v>26.663028313752314</v>
      </c>
      <c r="E24" s="65">
        <v>27.888992323813032</v>
      </c>
    </row>
    <row r="25" spans="2:5" ht="15.75" thickBot="1">
      <c r="B25" s="125" t="s">
        <v>73</v>
      </c>
      <c r="C25" s="126"/>
      <c r="D25" s="66">
        <v>22.034393473024899</v>
      </c>
      <c r="E25" s="67">
        <v>23.117783413428388</v>
      </c>
    </row>
  </sheetData>
  <mergeCells count="22">
    <mergeCell ref="B13:C13"/>
    <mergeCell ref="B2:O2"/>
    <mergeCell ref="B3:B5"/>
    <mergeCell ref="C3:C5"/>
    <mergeCell ref="D4:D5"/>
    <mergeCell ref="E4:E5"/>
    <mergeCell ref="F4:F5"/>
    <mergeCell ref="G4:G5"/>
    <mergeCell ref="H4:H5"/>
    <mergeCell ref="I4:I5"/>
    <mergeCell ref="J4:J5"/>
    <mergeCell ref="K4:K5"/>
    <mergeCell ref="L4:L5"/>
    <mergeCell ref="M4:M5"/>
    <mergeCell ref="N4:N5"/>
    <mergeCell ref="O4:O5"/>
    <mergeCell ref="B14:O14"/>
    <mergeCell ref="B15:B17"/>
    <mergeCell ref="C15:C17"/>
    <mergeCell ref="D15:D16"/>
    <mergeCell ref="B25:C25"/>
    <mergeCell ref="E15:E16"/>
  </mergeCells>
  <phoneticPr fontId="0" type="noConversion"/>
  <printOptions horizontalCentered="1" verticalCentered="1"/>
  <pageMargins left="0" right="0" top="0" bottom="0" header="0" footer="0"/>
  <pageSetup paperSize="9" scale="57" orientation="landscape" r:id="rId1"/>
  <headerFooter alignWithMargins="0"/>
</worksheet>
</file>

<file path=xl/worksheets/sheet7.xml><?xml version="1.0" encoding="utf-8"?>
<worksheet xmlns="http://schemas.openxmlformats.org/spreadsheetml/2006/main" xmlns:r="http://schemas.openxmlformats.org/officeDocument/2006/relationships">
  <dimension ref="B1:O33"/>
  <sheetViews>
    <sheetView workbookViewId="0">
      <selection activeCell="J19" sqref="J19"/>
    </sheetView>
  </sheetViews>
  <sheetFormatPr defaultRowHeight="12.75"/>
  <cols>
    <col min="2" max="2" width="5.42578125" customWidth="1"/>
    <col min="3" max="3" width="17.42578125" customWidth="1"/>
    <col min="4" max="4" width="18.85546875" customWidth="1"/>
    <col min="5" max="6" width="14.7109375" customWidth="1"/>
    <col min="7" max="7" width="14.42578125" customWidth="1"/>
    <col min="8" max="8" width="9.7109375" customWidth="1"/>
    <col min="9" max="9" width="8.5703125" customWidth="1"/>
    <col min="10" max="10" width="10.85546875" customWidth="1"/>
    <col min="11" max="11" width="13" customWidth="1"/>
    <col min="12" max="12" width="15.140625" customWidth="1"/>
    <col min="13" max="13" width="15.85546875" customWidth="1"/>
  </cols>
  <sheetData>
    <row r="1" spans="2:15" ht="13.5" thickBot="1"/>
    <row r="2" spans="2:15" s="2" customFormat="1" ht="43.5" customHeight="1">
      <c r="B2" s="97" t="s">
        <v>248</v>
      </c>
      <c r="C2" s="98"/>
      <c r="D2" s="98"/>
      <c r="E2" s="98"/>
      <c r="F2" s="98"/>
      <c r="G2" s="98"/>
      <c r="H2" s="98"/>
      <c r="I2" s="98"/>
      <c r="J2" s="98"/>
      <c r="K2" s="98"/>
      <c r="L2" s="98"/>
      <c r="M2" s="99"/>
      <c r="N2" s="3"/>
      <c r="O2" s="3"/>
    </row>
    <row r="3" spans="2:15" ht="27" customHeight="1">
      <c r="B3" s="102" t="s">
        <v>75</v>
      </c>
      <c r="C3" s="101" t="s">
        <v>74</v>
      </c>
      <c r="D3" s="101" t="s">
        <v>2</v>
      </c>
      <c r="E3" s="101" t="s">
        <v>3</v>
      </c>
      <c r="F3" s="101" t="s">
        <v>4</v>
      </c>
      <c r="G3" s="101" t="s">
        <v>5</v>
      </c>
      <c r="H3" s="101" t="s">
        <v>205</v>
      </c>
      <c r="I3" s="101"/>
      <c r="J3" s="101"/>
      <c r="K3" s="101"/>
      <c r="L3" s="101" t="s">
        <v>6</v>
      </c>
      <c r="M3" s="104" t="s">
        <v>7</v>
      </c>
    </row>
    <row r="4" spans="2:15" ht="89.25" customHeight="1">
      <c r="B4" s="143"/>
      <c r="C4" s="141"/>
      <c r="D4" s="141"/>
      <c r="E4" s="141"/>
      <c r="F4" s="141"/>
      <c r="G4" s="101"/>
      <c r="H4" s="23" t="s">
        <v>187</v>
      </c>
      <c r="I4" s="23" t="s">
        <v>188</v>
      </c>
      <c r="J4" s="23" t="s">
        <v>18</v>
      </c>
      <c r="K4" s="23" t="s">
        <v>19</v>
      </c>
      <c r="L4" s="141"/>
      <c r="M4" s="142"/>
    </row>
    <row r="5" spans="2:15" ht="15.75">
      <c r="B5" s="28">
        <f>k_total_tec_0222!B5</f>
        <v>1</v>
      </c>
      <c r="C5" s="29" t="str">
        <f>k_total_tec_0222!C5</f>
        <v>METROPOLITAN LIFE</v>
      </c>
      <c r="D5" s="30">
        <v>1095832</v>
      </c>
      <c r="E5" s="55">
        <v>42</v>
      </c>
      <c r="F5" s="30">
        <v>1</v>
      </c>
      <c r="G5" s="30">
        <v>2</v>
      </c>
      <c r="H5" s="30">
        <v>147</v>
      </c>
      <c r="I5" s="30">
        <v>1</v>
      </c>
      <c r="J5" s="30">
        <v>0</v>
      </c>
      <c r="K5" s="30">
        <v>0</v>
      </c>
      <c r="L5" s="30">
        <v>1719</v>
      </c>
      <c r="M5" s="31">
        <f t="shared" ref="M5:M11" si="0">D5-E5+F5+G5-H5+I5+L5+J5+K5</f>
        <v>1097366</v>
      </c>
      <c r="N5" s="69"/>
      <c r="O5" s="4"/>
    </row>
    <row r="6" spans="2:15" ht="15.75">
      <c r="B6" s="32">
        <f>k_total_tec_0222!B6</f>
        <v>2</v>
      </c>
      <c r="C6" s="29" t="str">
        <f>k_total_tec_0222!C6</f>
        <v>AZT VIITORUL TAU</v>
      </c>
      <c r="D6" s="30">
        <v>1639940</v>
      </c>
      <c r="E6" s="55">
        <v>37</v>
      </c>
      <c r="F6" s="30">
        <v>4</v>
      </c>
      <c r="G6" s="30">
        <v>7</v>
      </c>
      <c r="H6" s="30">
        <v>260</v>
      </c>
      <c r="I6" s="30">
        <v>3</v>
      </c>
      <c r="J6" s="30">
        <v>0</v>
      </c>
      <c r="K6" s="30">
        <v>1</v>
      </c>
      <c r="L6" s="30">
        <v>1719</v>
      </c>
      <c r="M6" s="31">
        <f t="shared" si="0"/>
        <v>1641377</v>
      </c>
      <c r="N6" s="69"/>
      <c r="O6" s="4"/>
    </row>
    <row r="7" spans="2:15" ht="15.75">
      <c r="B7" s="32">
        <f>k_total_tec_0222!B7</f>
        <v>3</v>
      </c>
      <c r="C7" s="33" t="str">
        <f>k_total_tec_0222!C7</f>
        <v>BCR</v>
      </c>
      <c r="D7" s="30">
        <v>720660</v>
      </c>
      <c r="E7" s="55">
        <v>14</v>
      </c>
      <c r="F7" s="30">
        <v>77</v>
      </c>
      <c r="G7" s="30">
        <v>29</v>
      </c>
      <c r="H7" s="30">
        <v>76</v>
      </c>
      <c r="I7" s="30">
        <v>0</v>
      </c>
      <c r="J7" s="30">
        <v>0</v>
      </c>
      <c r="K7" s="30">
        <v>1</v>
      </c>
      <c r="L7" s="30">
        <v>1719</v>
      </c>
      <c r="M7" s="31">
        <f t="shared" si="0"/>
        <v>722396</v>
      </c>
      <c r="N7" s="69"/>
      <c r="O7" s="4"/>
    </row>
    <row r="8" spans="2:15" ht="15.75">
      <c r="B8" s="32">
        <f>k_total_tec_0222!B8</f>
        <v>4</v>
      </c>
      <c r="C8" s="33" t="str">
        <f>k_total_tec_0222!C8</f>
        <v>BRD</v>
      </c>
      <c r="D8" s="30">
        <v>509778</v>
      </c>
      <c r="E8" s="55">
        <v>49</v>
      </c>
      <c r="F8" s="30">
        <v>10</v>
      </c>
      <c r="G8" s="30">
        <v>154</v>
      </c>
      <c r="H8" s="30">
        <v>40</v>
      </c>
      <c r="I8" s="30">
        <v>0</v>
      </c>
      <c r="J8" s="30">
        <v>0</v>
      </c>
      <c r="K8" s="30">
        <v>0</v>
      </c>
      <c r="L8" s="30">
        <v>1728</v>
      </c>
      <c r="M8" s="31">
        <f t="shared" si="0"/>
        <v>511581</v>
      </c>
      <c r="N8" s="69"/>
      <c r="O8" s="4"/>
    </row>
    <row r="9" spans="2:15" ht="15.75">
      <c r="B9" s="32">
        <f>k_total_tec_0222!B9</f>
        <v>5</v>
      </c>
      <c r="C9" s="33" t="str">
        <f>k_total_tec_0222!C9</f>
        <v>VITAL</v>
      </c>
      <c r="D9" s="30">
        <v>984923</v>
      </c>
      <c r="E9" s="55">
        <v>33</v>
      </c>
      <c r="F9" s="30">
        <v>1</v>
      </c>
      <c r="G9" s="30">
        <v>1</v>
      </c>
      <c r="H9" s="30">
        <v>144</v>
      </c>
      <c r="I9" s="30">
        <v>0</v>
      </c>
      <c r="J9" s="30">
        <v>0</v>
      </c>
      <c r="K9" s="30">
        <v>1</v>
      </c>
      <c r="L9" s="30">
        <v>1719</v>
      </c>
      <c r="M9" s="31">
        <f t="shared" si="0"/>
        <v>986468</v>
      </c>
      <c r="N9" s="69"/>
      <c r="O9" s="4"/>
    </row>
    <row r="10" spans="2:15" ht="15.75">
      <c r="B10" s="32">
        <f>k_total_tec_0222!B10</f>
        <v>6</v>
      </c>
      <c r="C10" s="33" t="str">
        <f>k_total_tec_0222!C10</f>
        <v>ARIPI</v>
      </c>
      <c r="D10" s="30">
        <v>820324</v>
      </c>
      <c r="E10" s="55">
        <v>17</v>
      </c>
      <c r="F10" s="30">
        <v>1</v>
      </c>
      <c r="G10" s="30">
        <v>0</v>
      </c>
      <c r="H10" s="30">
        <v>89</v>
      </c>
      <c r="I10" s="30">
        <v>0</v>
      </c>
      <c r="J10" s="30">
        <v>0</v>
      </c>
      <c r="K10" s="30">
        <v>0</v>
      </c>
      <c r="L10" s="30">
        <v>1719</v>
      </c>
      <c r="M10" s="31">
        <f t="shared" si="0"/>
        <v>821938</v>
      </c>
      <c r="N10" s="69"/>
      <c r="O10" s="4"/>
    </row>
    <row r="11" spans="2:15" ht="15.75">
      <c r="B11" s="32">
        <f>k_total_tec_0222!B11</f>
        <v>7</v>
      </c>
      <c r="C11" s="33" t="str">
        <f>k_total_tec_0222!C11</f>
        <v>NN</v>
      </c>
      <c r="D11" s="30">
        <v>2062674</v>
      </c>
      <c r="E11" s="55">
        <v>15</v>
      </c>
      <c r="F11" s="30">
        <v>113</v>
      </c>
      <c r="G11" s="30">
        <v>63</v>
      </c>
      <c r="H11" s="30">
        <v>444</v>
      </c>
      <c r="I11" s="30">
        <v>0</v>
      </c>
      <c r="J11" s="30">
        <v>1</v>
      </c>
      <c r="K11" s="30">
        <v>1</v>
      </c>
      <c r="L11" s="30">
        <v>1719</v>
      </c>
      <c r="M11" s="31">
        <f t="shared" si="0"/>
        <v>2064112</v>
      </c>
      <c r="N11" s="69"/>
      <c r="O11" s="4"/>
    </row>
    <row r="12" spans="2:15" ht="15.75" thickBot="1">
      <c r="B12" s="112" t="s">
        <v>73</v>
      </c>
      <c r="C12" s="113"/>
      <c r="D12" s="26">
        <f t="shared" ref="D12:M12" si="1">SUM(D5:D11)</f>
        <v>7834131</v>
      </c>
      <c r="E12" s="26">
        <f t="shared" si="1"/>
        <v>207</v>
      </c>
      <c r="F12" s="26">
        <f t="shared" si="1"/>
        <v>207</v>
      </c>
      <c r="G12" s="26">
        <f t="shared" si="1"/>
        <v>256</v>
      </c>
      <c r="H12" s="26">
        <f t="shared" si="1"/>
        <v>1200</v>
      </c>
      <c r="I12" s="26">
        <f t="shared" si="1"/>
        <v>4</v>
      </c>
      <c r="J12" s="26">
        <f t="shared" si="1"/>
        <v>1</v>
      </c>
      <c r="K12" s="26">
        <f t="shared" si="1"/>
        <v>4</v>
      </c>
      <c r="L12" s="26">
        <f t="shared" si="1"/>
        <v>12042</v>
      </c>
      <c r="M12" s="27">
        <f t="shared" si="1"/>
        <v>7845238</v>
      </c>
      <c r="N12" s="4"/>
      <c r="O12" s="4"/>
    </row>
    <row r="13" spans="2:15">
      <c r="D13" s="4"/>
      <c r="F13" s="4"/>
      <c r="J13" s="4"/>
      <c r="L13" s="4"/>
    </row>
    <row r="14" spans="2:15">
      <c r="F14" s="4"/>
    </row>
    <row r="15" spans="2:15">
      <c r="D15" s="4"/>
    </row>
    <row r="16" spans="2:15">
      <c r="D16" s="4"/>
    </row>
    <row r="17" spans="3:11">
      <c r="D17" s="4"/>
    </row>
    <row r="18" spans="3:11" ht="18">
      <c r="C18" s="1"/>
      <c r="D18" s="1"/>
      <c r="F18" s="4"/>
      <c r="G18" s="4"/>
      <c r="H18" s="4"/>
      <c r="I18" s="4"/>
      <c r="J18" s="4"/>
      <c r="K18" s="4"/>
    </row>
    <row r="19" spans="3:11" ht="18">
      <c r="C19" s="1"/>
      <c r="D19" s="1"/>
      <c r="F19" s="4"/>
      <c r="G19" s="4"/>
      <c r="H19" s="4"/>
      <c r="I19" s="4"/>
      <c r="J19" s="4"/>
      <c r="K19" s="4"/>
    </row>
    <row r="20" spans="3:11" ht="18">
      <c r="C20" s="1"/>
      <c r="D20" s="1"/>
      <c r="F20" s="4"/>
      <c r="G20" s="4"/>
      <c r="H20" s="4"/>
      <c r="I20" s="4"/>
      <c r="J20" s="4"/>
      <c r="K20" s="4"/>
    </row>
    <row r="21" spans="3:11" ht="18">
      <c r="C21" s="1"/>
      <c r="D21" s="1"/>
      <c r="F21" s="4"/>
      <c r="G21" s="4"/>
      <c r="H21" s="4"/>
      <c r="I21" s="4"/>
      <c r="J21" s="4"/>
      <c r="K21" s="4"/>
    </row>
    <row r="22" spans="3:11" ht="18">
      <c r="C22" s="1"/>
      <c r="D22" s="1"/>
      <c r="F22" s="4"/>
      <c r="G22" s="4"/>
      <c r="H22" s="4"/>
      <c r="I22" s="4"/>
      <c r="J22" s="4"/>
      <c r="K22" s="4"/>
    </row>
    <row r="23" spans="3:11" ht="18">
      <c r="C23" s="1"/>
      <c r="D23" s="1"/>
      <c r="F23" s="4"/>
      <c r="G23" s="4"/>
      <c r="H23" s="4"/>
      <c r="I23" s="4"/>
      <c r="J23" s="4"/>
      <c r="K23" s="4"/>
    </row>
    <row r="24" spans="3:11" ht="18">
      <c r="C24" s="1"/>
      <c r="D24" s="1"/>
      <c r="F24" s="4"/>
      <c r="G24" s="4"/>
      <c r="H24" s="4"/>
      <c r="I24" s="4"/>
      <c r="J24" s="4"/>
      <c r="K24" s="4"/>
    </row>
    <row r="25" spans="3:11" ht="18">
      <c r="C25" s="1"/>
      <c r="D25" s="1"/>
      <c r="F25" s="4"/>
      <c r="G25" s="4"/>
      <c r="H25" s="4"/>
      <c r="I25" s="4"/>
      <c r="J25" s="4"/>
      <c r="K25" s="4"/>
    </row>
    <row r="26" spans="3:11" ht="18">
      <c r="C26" s="1"/>
      <c r="D26" s="1"/>
      <c r="F26" s="4"/>
      <c r="G26" s="4"/>
      <c r="H26" s="4"/>
      <c r="I26" s="4"/>
      <c r="J26" s="4"/>
      <c r="K26" s="4"/>
    </row>
    <row r="27" spans="3:11" ht="18">
      <c r="C27" s="1"/>
      <c r="D27" s="1"/>
      <c r="F27" s="4"/>
      <c r="G27" s="4"/>
      <c r="H27" s="4"/>
      <c r="I27" s="4"/>
      <c r="J27" s="4"/>
      <c r="K27" s="4"/>
    </row>
    <row r="28" spans="3:11" ht="18">
      <c r="C28" s="1"/>
      <c r="D28" s="1"/>
      <c r="F28" s="4"/>
      <c r="G28" s="4"/>
      <c r="H28" s="4"/>
      <c r="I28" s="4"/>
      <c r="J28" s="4"/>
      <c r="K28" s="4"/>
    </row>
    <row r="29" spans="3:11" ht="18">
      <c r="C29" s="1"/>
      <c r="D29" s="1"/>
      <c r="F29" s="4"/>
      <c r="G29" s="4"/>
      <c r="H29" s="4"/>
      <c r="I29" s="4"/>
      <c r="J29" s="4"/>
      <c r="K29" s="4"/>
    </row>
    <row r="30" spans="3:11" ht="18">
      <c r="C30" s="1"/>
      <c r="D30" s="1"/>
      <c r="F30" s="4"/>
      <c r="G30" s="4"/>
      <c r="H30" s="4"/>
      <c r="I30" s="4"/>
      <c r="J30" s="4"/>
      <c r="K30" s="4"/>
    </row>
    <row r="31" spans="3:11" ht="18">
      <c r="C31" s="1"/>
      <c r="D31" s="1"/>
      <c r="F31" s="4"/>
      <c r="G31" s="4"/>
      <c r="H31" s="4"/>
      <c r="I31" s="4"/>
      <c r="J31" s="4"/>
      <c r="K31" s="4"/>
    </row>
    <row r="32" spans="3:11" ht="18">
      <c r="C32" s="1"/>
      <c r="D32" s="1"/>
      <c r="F32" s="4"/>
      <c r="G32" s="4"/>
      <c r="H32" s="4"/>
      <c r="I32" s="4"/>
      <c r="J32" s="4"/>
      <c r="K32" s="4"/>
    </row>
    <row r="33" spans="3:11" ht="18">
      <c r="C33" s="1"/>
      <c r="D33" s="1"/>
      <c r="F33" s="4"/>
      <c r="G33" s="4"/>
      <c r="H33" s="4"/>
      <c r="I33" s="4"/>
      <c r="J33" s="4"/>
      <c r="K33" s="4"/>
    </row>
  </sheetData>
  <mergeCells count="11">
    <mergeCell ref="B12:C12"/>
    <mergeCell ref="L3:L4"/>
    <mergeCell ref="C3:C4"/>
    <mergeCell ref="M3:M4"/>
    <mergeCell ref="D3:D4"/>
    <mergeCell ref="G3:G4"/>
    <mergeCell ref="B2:M2"/>
    <mergeCell ref="H3:K3"/>
    <mergeCell ref="E3:E4"/>
    <mergeCell ref="F3:F4"/>
    <mergeCell ref="B3:B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dimension ref="B1:O3"/>
  <sheetViews>
    <sheetView workbookViewId="0">
      <selection activeCell="H38" sqref="H38"/>
    </sheetView>
  </sheetViews>
  <sheetFormatPr defaultRowHeight="12.75"/>
  <cols>
    <col min="2" max="15" width="16.140625" customWidth="1"/>
  </cols>
  <sheetData>
    <row r="1" spans="2:15" ht="13.5" thickBot="1"/>
    <row r="2" spans="2:15" ht="25.5">
      <c r="B2" s="70" t="s">
        <v>44</v>
      </c>
      <c r="C2" s="59" t="s">
        <v>49</v>
      </c>
      <c r="D2" s="59" t="s">
        <v>53</v>
      </c>
      <c r="E2" s="59" t="s">
        <v>56</v>
      </c>
      <c r="F2" s="59" t="s">
        <v>58</v>
      </c>
      <c r="G2" s="59" t="s">
        <v>64</v>
      </c>
      <c r="H2" s="59" t="s">
        <v>59</v>
      </c>
      <c r="I2" s="59" t="s">
        <v>39</v>
      </c>
      <c r="J2" s="59" t="s">
        <v>37</v>
      </c>
      <c r="K2" s="59" t="s">
        <v>31</v>
      </c>
      <c r="L2" s="59" t="s">
        <v>27</v>
      </c>
      <c r="M2" s="59" t="s">
        <v>24</v>
      </c>
      <c r="N2" s="59" t="s">
        <v>17</v>
      </c>
      <c r="O2" s="71" t="s">
        <v>0</v>
      </c>
    </row>
    <row r="3" spans="2:15" ht="15.75" thickBot="1">
      <c r="B3" s="72">
        <v>7662659</v>
      </c>
      <c r="C3" s="73">
        <v>7672485</v>
      </c>
      <c r="D3" s="73">
        <v>7678435</v>
      </c>
      <c r="E3" s="73">
        <v>7687688</v>
      </c>
      <c r="F3" s="73">
        <v>7696276</v>
      </c>
      <c r="G3" s="73">
        <v>7706835</v>
      </c>
      <c r="H3" s="73">
        <v>7717710</v>
      </c>
      <c r="I3" s="73">
        <v>7727948</v>
      </c>
      <c r="J3" s="73">
        <v>7746233</v>
      </c>
      <c r="K3" s="73">
        <v>7777244</v>
      </c>
      <c r="L3" s="73">
        <v>7799163</v>
      </c>
      <c r="M3" s="73">
        <v>7819011</v>
      </c>
      <c r="N3" s="73">
        <v>7834131</v>
      </c>
      <c r="O3" s="74">
        <v>7845238</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dimension ref="B1:O6"/>
  <sheetViews>
    <sheetView workbookViewId="0">
      <selection activeCell="F36" sqref="F36"/>
    </sheetView>
  </sheetViews>
  <sheetFormatPr defaultRowHeight="12.75"/>
  <cols>
    <col min="2" max="15" width="16.7109375" customWidth="1"/>
  </cols>
  <sheetData>
    <row r="1" spans="2:15" ht="13.5" thickBot="1"/>
    <row r="2" spans="2:15" ht="25.5">
      <c r="B2" s="70" t="s">
        <v>44</v>
      </c>
      <c r="C2" s="59" t="s">
        <v>49</v>
      </c>
      <c r="D2" s="59" t="s">
        <v>53</v>
      </c>
      <c r="E2" s="59" t="s">
        <v>56</v>
      </c>
      <c r="F2" s="59" t="s">
        <v>58</v>
      </c>
      <c r="G2" s="59" t="s">
        <v>64</v>
      </c>
      <c r="H2" s="59" t="s">
        <v>59</v>
      </c>
      <c r="I2" s="59" t="s">
        <v>39</v>
      </c>
      <c r="J2" s="59" t="s">
        <v>37</v>
      </c>
      <c r="K2" s="59" t="s">
        <v>31</v>
      </c>
      <c r="L2" s="59" t="s">
        <v>27</v>
      </c>
      <c r="M2" s="59" t="s">
        <v>24</v>
      </c>
      <c r="N2" s="59" t="s">
        <v>17</v>
      </c>
      <c r="O2" s="71" t="s">
        <v>0</v>
      </c>
    </row>
    <row r="3" spans="2:15" ht="15.75" thickBot="1">
      <c r="B3" s="72">
        <v>3569344</v>
      </c>
      <c r="C3" s="73">
        <v>3580169</v>
      </c>
      <c r="D3" s="73">
        <v>3586933</v>
      </c>
      <c r="E3" s="73">
        <v>3597129</v>
      </c>
      <c r="F3" s="73">
        <v>3606448</v>
      </c>
      <c r="G3" s="73">
        <v>3617753</v>
      </c>
      <c r="H3" s="73">
        <v>3628706</v>
      </c>
      <c r="I3" s="73">
        <v>3640384</v>
      </c>
      <c r="J3" s="73">
        <v>3659554</v>
      </c>
      <c r="K3" s="73">
        <v>3691352</v>
      </c>
      <c r="L3" s="73">
        <v>3714184</v>
      </c>
      <c r="M3" s="73">
        <v>3735043</v>
      </c>
      <c r="N3" s="73">
        <v>3751158</v>
      </c>
      <c r="O3" s="74">
        <v>3763200</v>
      </c>
    </row>
    <row r="6" spans="2:15">
      <c r="B6" s="4"/>
      <c r="C6" s="4"/>
      <c r="D6" s="4"/>
      <c r="E6" s="4"/>
      <c r="F6" s="4"/>
      <c r="G6" s="4"/>
      <c r="H6" s="4"/>
      <c r="I6" s="4"/>
      <c r="J6" s="4"/>
      <c r="K6" s="4"/>
      <c r="L6" s="4"/>
      <c r="M6" s="4"/>
      <c r="N6" s="4"/>
      <c r="O6" s="4"/>
    </row>
  </sheetData>
  <phoneticPr fontId="0"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k_total_tec_0222</vt:lpstr>
      <vt:lpstr>regularizati_0222</vt:lpstr>
      <vt:lpstr>evolutie_rp_0222</vt:lpstr>
      <vt:lpstr>sume_euro_0222</vt:lpstr>
      <vt:lpstr>sume_euro_0222_graf</vt:lpstr>
      <vt:lpstr>evolutie_contrib_0222</vt:lpstr>
      <vt:lpstr>part_fonduri_0222</vt:lpstr>
      <vt:lpstr>evolutie_rp_0222_graf</vt:lpstr>
      <vt:lpstr>evolutie_aleatorii_0222_graf</vt:lpstr>
      <vt:lpstr>participanti_judete_0222</vt:lpstr>
      <vt:lpstr>participanti_jud_dom_0222</vt:lpstr>
      <vt:lpstr>conturi_goale_0222</vt:lpstr>
      <vt:lpstr>rp_sexe_0222</vt:lpstr>
      <vt:lpstr>Sheet1</vt:lpstr>
      <vt:lpstr>rp_varste_sexe_0222</vt:lpstr>
      <vt:lpstr>Sheet2</vt:lpstr>
      <vt:lpstr>evolutie_contrib_0222!Print_Area</vt:lpstr>
      <vt:lpstr>k_total_tec_0222!Print_Area</vt:lpstr>
      <vt:lpstr>part_fonduri_0222!Print_Area</vt:lpstr>
      <vt:lpstr>participanti_judete_0222!Print_Area</vt:lpstr>
      <vt:lpstr>rp_sexe_0222!Print_Area</vt:lpstr>
      <vt:lpstr>rp_varste_sexe_0222!Print_Area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2022-04-19T18:37:34Z</cp:lastPrinted>
  <dcterms:created xsi:type="dcterms:W3CDTF">2008-08-08T07:39:32Z</dcterms:created>
  <dcterms:modified xsi:type="dcterms:W3CDTF">2022-04-19T18:53:39Z</dcterms:modified>
</cp:coreProperties>
</file>