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122" sheetId="23" r:id="rId1"/>
    <sheet name="regularizati_0122" sheetId="31" r:id="rId2"/>
    <sheet name="evolutie_rp_0122" sheetId="1" r:id="rId3"/>
    <sheet name="sume_euro_0122" sheetId="15" r:id="rId4"/>
    <sheet name="sume_euro_0122_graf" sheetId="16" r:id="rId5"/>
    <sheet name="evolutie_contrib_0122" sheetId="25" r:id="rId6"/>
    <sheet name="part_fonduri_0122" sheetId="24" r:id="rId7"/>
    <sheet name="evolutie_rp_0122_graf" sheetId="13" r:id="rId8"/>
    <sheet name="evolutie_aleatorii_0122_graf" sheetId="14" r:id="rId9"/>
    <sheet name="participanti_judete_0122" sheetId="17" r:id="rId10"/>
    <sheet name="participanti_jud_dom_0122" sheetId="32" r:id="rId11"/>
    <sheet name="conturi_goale_0122" sheetId="30" r:id="rId12"/>
    <sheet name="rp_sexe_0122" sheetId="26" r:id="rId13"/>
    <sheet name="Sheet1" sheetId="33" r:id="rId14"/>
    <sheet name="rp_varste_sexe_0122" sheetId="28" r:id="rId15"/>
    <sheet name="Sheet2" sheetId="34" r:id="rId16"/>
  </sheets>
  <externalReferences>
    <externalReference r:id="rId17"/>
  </externalReferences>
  <definedNames>
    <definedName name="_xlnm.Print_Area" localSheetId="5">evolutie_contrib_0122!#REF!</definedName>
    <definedName name="_xlnm.Print_Area" localSheetId="2">evolutie_rp_0122!#REF!</definedName>
    <definedName name="_xlnm.Print_Area" localSheetId="0">k_total_tec_0122!$B$2:$K$16</definedName>
    <definedName name="_xlnm.Print_Area" localSheetId="6">part_fonduri_0122!$B$2:$M$12</definedName>
    <definedName name="_xlnm.Print_Area" localSheetId="10">participanti_jud_dom_0122!#REF!</definedName>
    <definedName name="_xlnm.Print_Area" localSheetId="9">participanti_judete_0122!$B$2:$E$48</definedName>
    <definedName name="_xlnm.Print_Area" localSheetId="12">rp_sexe_0122!$B$2:$F$12</definedName>
    <definedName name="_xlnm.Print_Area" localSheetId="14">rp_varste_sexe_0122!$B$2:$P$14</definedName>
    <definedName name="_xlnm.Print_Area" localSheetId="3">sume_euro_0122!#REF!</definedName>
  </definedNames>
  <calcPr calcId="125725"/>
</workbook>
</file>

<file path=xl/calcChain.xml><?xml version="1.0" encoding="utf-8"?>
<calcChain xmlns="http://schemas.openxmlformats.org/spreadsheetml/2006/main">
  <c r="O13" i="15"/>
  <c r="N13"/>
  <c r="M13"/>
  <c r="L13"/>
  <c r="K13"/>
  <c r="J13"/>
  <c r="I13"/>
  <c r="H13"/>
  <c r="G13"/>
  <c r="F13"/>
  <c r="E13"/>
  <c r="D13"/>
  <c r="P12"/>
  <c r="P11"/>
  <c r="P10"/>
  <c r="P9"/>
  <c r="P8"/>
  <c r="P7"/>
  <c r="P6"/>
  <c r="P13" s="1"/>
  <c r="O12" i="1"/>
  <c r="N12"/>
  <c r="M12"/>
  <c r="L12"/>
  <c r="K12"/>
  <c r="J12"/>
  <c r="I12"/>
  <c r="H12"/>
  <c r="G12"/>
  <c r="F12"/>
  <c r="E12"/>
  <c r="D12"/>
  <c r="E7" i="28"/>
  <c r="E14" s="1"/>
  <c r="F7"/>
  <c r="G7"/>
  <c r="H7"/>
  <c r="E8"/>
  <c r="D8" s="1"/>
  <c r="F8"/>
  <c r="G8"/>
  <c r="H8"/>
  <c r="E9"/>
  <c r="D9" s="1"/>
  <c r="F9"/>
  <c r="G9"/>
  <c r="H9"/>
  <c r="E10"/>
  <c r="F10"/>
  <c r="G10"/>
  <c r="H10"/>
  <c r="E11"/>
  <c r="D11" s="1"/>
  <c r="F11"/>
  <c r="G11"/>
  <c r="H11"/>
  <c r="E12"/>
  <c r="D12" s="1"/>
  <c r="F12"/>
  <c r="G12"/>
  <c r="H12"/>
  <c r="E13"/>
  <c r="F13"/>
  <c r="G13"/>
  <c r="H13"/>
  <c r="D48" i="17"/>
  <c r="E28" s="1"/>
  <c r="E30"/>
  <c r="M6" i="24"/>
  <c r="F7" i="31"/>
  <c r="F8"/>
  <c r="F9"/>
  <c r="F10"/>
  <c r="F11"/>
  <c r="F12"/>
  <c r="F6"/>
  <c r="D53" i="32"/>
  <c r="J12" i="24"/>
  <c r="L12"/>
  <c r="M7"/>
  <c r="M8"/>
  <c r="M9"/>
  <c r="M10"/>
  <c r="M12" s="1"/>
  <c r="M11"/>
  <c r="M5"/>
  <c r="K12"/>
  <c r="F13" i="23"/>
  <c r="G14" i="28"/>
  <c r="K14"/>
  <c r="O14"/>
  <c r="K7" i="23"/>
  <c r="K8"/>
  <c r="K9"/>
  <c r="K10"/>
  <c r="K11"/>
  <c r="K12"/>
  <c r="K6"/>
  <c r="K13" s="1"/>
  <c r="I6"/>
  <c r="I13" s="1"/>
  <c r="I7"/>
  <c r="I8"/>
  <c r="I9"/>
  <c r="I10"/>
  <c r="I11"/>
  <c r="I12"/>
  <c r="E37" i="17"/>
  <c r="D12" i="24"/>
  <c r="G13" i="31"/>
  <c r="H13"/>
  <c r="E13" i="23"/>
  <c r="D13"/>
  <c r="D11" i="26"/>
  <c r="D10"/>
  <c r="D9"/>
  <c r="D8"/>
  <c r="D6"/>
  <c r="D5"/>
  <c r="D12" s="1"/>
  <c r="D7"/>
  <c r="E12"/>
  <c r="F12"/>
  <c r="F14" i="28"/>
  <c r="K13" i="31"/>
  <c r="J13"/>
  <c r="D13"/>
  <c r="F13" s="1"/>
  <c r="E13"/>
  <c r="I12"/>
  <c r="I11"/>
  <c r="C11"/>
  <c r="I10"/>
  <c r="C10"/>
  <c r="I9"/>
  <c r="C9"/>
  <c r="I8"/>
  <c r="C8"/>
  <c r="I7"/>
  <c r="C7"/>
  <c r="I6"/>
  <c r="B6"/>
  <c r="J13" i="23"/>
  <c r="G13"/>
  <c r="H13"/>
  <c r="C12" i="28"/>
  <c r="C11"/>
  <c r="C10"/>
  <c r="C9"/>
  <c r="C8"/>
  <c r="C7"/>
  <c r="B7"/>
  <c r="C10" i="26"/>
  <c r="C9"/>
  <c r="C8"/>
  <c r="C7"/>
  <c r="C6"/>
  <c r="C5"/>
  <c r="B5"/>
  <c r="C11" i="24"/>
  <c r="C10"/>
  <c r="C9"/>
  <c r="C8"/>
  <c r="C7"/>
  <c r="C6"/>
  <c r="C5"/>
  <c r="B5"/>
  <c r="E12"/>
  <c r="F12"/>
  <c r="G12"/>
  <c r="H12"/>
  <c r="I12"/>
  <c r="H14" i="28"/>
  <c r="I14"/>
  <c r="J14"/>
  <c r="L14"/>
  <c r="M14"/>
  <c r="N14"/>
  <c r="P14"/>
  <c r="H7" i="31"/>
  <c r="H9"/>
  <c r="H12"/>
  <c r="E43" i="17"/>
  <c r="E42"/>
  <c r="E46"/>
  <c r="E13"/>
  <c r="E39"/>
  <c r="E20"/>
  <c r="E41"/>
  <c r="E24"/>
  <c r="E14"/>
  <c r="E22"/>
  <c r="E47"/>
  <c r="E19"/>
  <c r="E26"/>
  <c r="E40"/>
  <c r="E29"/>
  <c r="E31"/>
  <c r="E48"/>
  <c r="E12"/>
  <c r="E8"/>
  <c r="E18"/>
  <c r="E23"/>
  <c r="E21"/>
  <c r="E9"/>
  <c r="E10"/>
  <c r="E7"/>
  <c r="E27"/>
  <c r="E11"/>
  <c r="E15"/>
  <c r="E45"/>
  <c r="E44"/>
  <c r="E17"/>
  <c r="E35"/>
  <c r="E38"/>
  <c r="E33"/>
  <c r="E32"/>
  <c r="E6"/>
  <c r="E16"/>
  <c r="E34"/>
  <c r="E36"/>
  <c r="E25"/>
  <c r="E5"/>
  <c r="D13" i="28"/>
  <c r="D10"/>
  <c r="B6" i="24"/>
  <c r="B6" i="26"/>
  <c r="B8" i="28"/>
  <c r="B7" i="26"/>
  <c r="B7" i="24"/>
  <c r="B9" i="28"/>
  <c r="B10"/>
  <c r="B8" i="24"/>
  <c r="B8" i="26"/>
  <c r="B9" i="24"/>
  <c r="B9" i="26"/>
  <c r="B11" i="28"/>
  <c r="B10" i="24"/>
  <c r="B10" i="26"/>
  <c r="B12" i="28"/>
  <c r="B11" i="24"/>
  <c r="B11" i="26"/>
  <c r="B13" i="28"/>
  <c r="H10" i="31"/>
  <c r="H8"/>
  <c r="H6"/>
  <c r="H11"/>
  <c r="D7" i="28" l="1"/>
  <c r="D14" s="1"/>
  <c r="I13" i="31"/>
</calcChain>
</file>

<file path=xl/sharedStrings.xml><?xml version="1.0" encoding="utf-8"?>
<sst xmlns="http://schemas.openxmlformats.org/spreadsheetml/2006/main" count="504" uniqueCount="257">
  <si>
    <t>Denumire CTP</t>
  </si>
  <si>
    <t>Alte nationalitati</t>
  </si>
  <si>
    <t>Ianuarie 2022'</t>
  </si>
  <si>
    <t>Numar de participanti pentru care se fac viramente in luna de referinta IANUARIE 2022</t>
  </si>
  <si>
    <t>ianuarie 2022</t>
  </si>
  <si>
    <t>peste 45 de ani</t>
  </si>
  <si>
    <t>35-45 ani</t>
  </si>
  <si>
    <t>IANUARIE 2022</t>
  </si>
  <si>
    <t>Numar participanti in Registrul Participantilor la luna de referinta  DECEMBRIE 2021</t>
  </si>
  <si>
    <t>Transferuri validate catre alte fonduri la luna de referinta IANUARIE 2022</t>
  </si>
  <si>
    <t>Transferuri validate de la alte fonduri la luna de referinta   IANUARIE 2022</t>
  </si>
  <si>
    <t>Acte aderare validate pentru luna de referinta IANUARIE 2022</t>
  </si>
  <si>
    <t>Asigurati repartizati aleatoriu la luna de referinta IANUARIE 2022</t>
  </si>
  <si>
    <t>Numar participanti in Registrul participantilor dupa repartizarea aleatorie la luna de referinta   IANUARIE 2022</t>
  </si>
  <si>
    <t>Preluati MapN acte aderare</t>
  </si>
  <si>
    <t>Preluati MapN repartizare aleatorie</t>
  </si>
  <si>
    <t xml:space="preserve">1Euro 4,9445 BNR 18/02/2022)              </t>
  </si>
  <si>
    <t>NN</t>
  </si>
  <si>
    <t>decembrie 2021</t>
  </si>
  <si>
    <t>METROPOLITAN LIFE</t>
  </si>
  <si>
    <t>DECEMBRIE 2021</t>
  </si>
  <si>
    <t>Decembrie 2021'</t>
  </si>
  <si>
    <t xml:space="preserve">1Euro 4,9445 BNR 18/01/2022)              </t>
  </si>
  <si>
    <t>NOIEMBRIE 2021</t>
  </si>
  <si>
    <t>Noiembrie 2021'</t>
  </si>
  <si>
    <t>noiembrie 2021</t>
  </si>
  <si>
    <t xml:space="preserve">1Euro 4,9492 BNR 17/12/2021)              </t>
  </si>
  <si>
    <t>OCTOMBRIE 2021</t>
  </si>
  <si>
    <t>Octombrie 2021'</t>
  </si>
  <si>
    <t>octombrie 2021</t>
  </si>
  <si>
    <t>Numar participanti in registrul participantilor</t>
  </si>
  <si>
    <t xml:space="preserve">1Euro 4,9488 BNR 18/11/2021)              </t>
  </si>
  <si>
    <t>septembrie 2021</t>
  </si>
  <si>
    <t>SEPTEMBRIE 2021</t>
  </si>
  <si>
    <t>Septembrie 2021'</t>
  </si>
  <si>
    <t>AUGUST 2021</t>
  </si>
  <si>
    <t>August 2021'</t>
  </si>
  <si>
    <t xml:space="preserve">1Euro 4,9481 BNR 18/10/2021)              </t>
  </si>
  <si>
    <t>august 2021</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</si>
  <si>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</si>
  <si>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</si>
  <si>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</si>
  <si>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</si>
  <si>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</si>
  <si>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</si>
  <si>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</si>
  <si>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</si>
  <si>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</si>
  <si>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</si>
  <si>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</si>
  <si>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</si>
  <si>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</si>
  <si>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</si>
  <si>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</si>
  <si>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</si>
  <si>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</si>
  <si>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</si>
  <si>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</si>
  <si>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</si>
  <si>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</si>
  <si>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</si>
  <si>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</si>
  <si>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</si>
  <si>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</si>
  <si>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</si>
  <si>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</si>
  <si>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</si>
  <si>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</si>
  <si>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</si>
  <si>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</si>
  <si>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</si>
  <si>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</si>
  <si>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</si>
  <si>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</si>
  <si>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</si>
  <si>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</si>
  <si>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</si>
  <si>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</si>
  <si>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</si>
  <si>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</si>
  <si>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</si>
  <si>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</si>
  <si>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</si>
  <si>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</si>
  <si>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</si>
  <si>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</si>
  <si>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</si>
  <si>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</si>
  <si>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</si>
  <si>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</si>
  <si>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</si>
  <si>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</si>
  <si>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</si>
  <si>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</si>
  <si>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</si>
  <si>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</si>
  <si>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</si>
  <si>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</si>
  <si>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</si>
  <si>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</si>
  <si>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</si>
  <si>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</si>
  <si>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</si>
  <si>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</si>
  <si>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</si>
  <si>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</si>
  <si>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</si>
  <si>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</si>
  <si>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</si>
  <si>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</si>
  <si>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</si>
  <si>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</si>
  <si>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</si>
  <si>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</si>
  <si>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</si>
  <si>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</si>
  <si>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</si>
  <si>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</si>
  <si>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</si>
  <si>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</si>
  <si>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</si>
  <si>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</si>
  <si>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</si>
  <si>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</si>
  <si>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</si>
  <si>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</si>
  <si>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</si>
  <si>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</si>
  <si>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</si>
  <si>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</si>
  <si>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</si>
  <si>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</si>
  <si>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</si>
  <si>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</si>
  <si>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</si>
  <si>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</si>
  <si>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</si>
  <si>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</si>
  <si>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</si>
  <si>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</si>
  <si>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</si>
  <si>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</si>
  <si>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</si>
  <si>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</si>
  <si>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</si>
  <si>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</si>
  <si>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</si>
  <si>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</si>
  <si>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</si>
  <si>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</si>
  <si>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</si>
  <si>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</si>
  <si>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</si>
  <si>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</si>
  <si>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</si>
  <si>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</si>
  <si>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</si>
  <si>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</si>
  <si>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</si>
  <si>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</si>
  <si>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</si>
  <si>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</si>
  <si>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</si>
  <si>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</si>
  <si>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</si>
  <si>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</si>
  <si>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</si>
  <si>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</si>
  <si>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</si>
  <si>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</si>
  <si>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</si>
  <si>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</si>
  <si>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</si>
  <si>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</si>
  <si>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</si>
  <si>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</si>
  <si>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</si>
  <si>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</si>
  <si>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</si>
  <si>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</si>
  <si>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</si>
  <si>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</si>
  <si>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</si>
  <si>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</si>
  <si>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</si>
  <si>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</si>
  <si>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</si>
  <si>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</si>
  <si>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</si>
  <si>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</si>
  <si>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</si>
  <si>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</si>
  <si>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</si>
  <si>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</si>
  <si>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</si>
  <si>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</si>
  <si>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</si>
  <si>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</si>
  <si>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</si>
  <si>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</si>
  <si>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</si>
  <si>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</si>
  <si>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</si>
  <si>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</si>
  <si>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</si>
  <si>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</si>
  <si>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</si>
  <si>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</si>
  <si>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</si>
  <si>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</si>
  <si>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</si>
  <si>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</si>
  <si>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</si>
  <si>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(BNR  18/03/2022)</t>
  </si>
  <si>
    <t>Situatie centralizatoare
privind numarul participantilor si contributiile virate la fondurile de pensii administrate privat
aferente lunii de referinta IANUARIE 2022</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</si>
  <si>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</si>
  <si>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</si>
  <si>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</si>
  <si>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</si>
  <si>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</si>
  <si>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IANUARIE 2022</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</si>
  <si>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</si>
  <si>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</si>
  <si>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</si>
  <si>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</si>
  <si>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</si>
  <si>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</si>
  <si>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</si>
  <si>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</si>
  <si>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</si>
  <si>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</si>
  <si>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 xml:space="preserve">1Euro 4,9445 
BNR (18/01/2022)              </t>
  </si>
  <si>
    <t xml:space="preserve">1Euro 4,9445 
BNR (18/02/2022)              </t>
  </si>
  <si>
    <t>Situatie centralizatoare                
privind valoarea in Euro a viramentelor catre fondurile de pensii administrate privat 
aferente lunilor de referinta IANUARIE 2021 - IANUARIE 2022</t>
  </si>
  <si>
    <t xml:space="preserve">1Euro 4,9481 
BNR (18/03/2022)              </t>
  </si>
  <si>
    <t xml:space="preserve">1Euro 4,9259
BNR 18/08/2021)              </t>
  </si>
  <si>
    <t xml:space="preserve">1Euro 4,9481
BNR 20/09/2021)              </t>
  </si>
  <si>
    <t xml:space="preserve">1Euro 4,9481
BNR 18/03/2022)              </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</si>
  <si>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</si>
  <si>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</si>
  <si>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</si>
  <si>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</si>
  <si>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</si>
  <si>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</si>
  <si>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</si>
  <si>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</si>
  <si>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</si>
  <si>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</si>
  <si>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 xml:space="preserve">1Euro 4,9445 
BNR 18/01/2022)              </t>
  </si>
  <si>
    <t xml:space="preserve">1Euro 4,9445 
BNR 18/02/2022)              </t>
  </si>
  <si>
    <t>Situatie centralizatoare               
privind evolutia contributiei medii in Euro la pilonul II a participantilor pana la luna de referinta 
IANUARIE 2022</t>
  </si>
  <si>
    <t xml:space="preserve">1Euro 4,9481 
BNR 18/03/2022)              </t>
  </si>
  <si>
    <t>Situatie centralizatoare           
privind repartizarea participantilor dupa judetul 
angajatorului la luna de referinta 
IANUARIE 2022</t>
  </si>
  <si>
    <t>Situatie centralizatoare privind repartizarea participantilor
 dupa judetul de domiciliu pentru care se fac viramente 
la luna de referinta 
IANUARIE 2022</t>
  </si>
  <si>
    <t>Situatie centralizatoare privind numarul de participanti  
care nu figurează cu declaraţii depuse 
in sistemul public de pensii</t>
  </si>
  <si>
    <t>Situatie centralizatoare    
privind repartizarea pe sexe a participantilor    
aferente lunii de referinta 
IANUARIE 2022</t>
  </si>
  <si>
    <t>Situatie centralizatoare              
privind repartizarea pe sexe si varste a participantilor              
aferente lunii de referinta 
IANUARIE 2022</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</si>
</sst>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s>
  <borders count="36">
    <border>
      <left/>
      <right/>
      <top/>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73">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2" fillId="0" borderId="0" xfId="0" applyFont="1" applyFill="1" applyAlignment="1">
      <alignment horizontal="center" vertical="center" wrapText="1"/>
    </xf>
    <xf numFmtId="0" fontId="14" fillId="0" borderId="0" xfId="0" applyFont="1"/>
    <xf numFmtId="0" fontId="3" fillId="0" borderId="0" xfId="26" applyFont="1"/>
    <xf numFmtId="10" fontId="3" fillId="0" borderId="0" xfId="26" applyNumberFormat="1" applyFont="1"/>
    <xf numFmtId="0" fontId="16" fillId="0" borderId="0" xfId="0" applyFont="1" applyAlignment="1">
      <alignment horizontal="right"/>
    </xf>
    <xf numFmtId="164" fontId="16" fillId="0" borderId="0" xfId="0" applyNumberFormat="1" applyFont="1" applyAlignment="1">
      <alignment horizontal="left" vertical="center"/>
    </xf>
    <xf numFmtId="0" fontId="11" fillId="0" borderId="0" xfId="0" applyFont="1"/>
    <xf numFmtId="3" fontId="11" fillId="0" borderId="0" xfId="0" applyNumberFormat="1" applyFont="1"/>
    <xf numFmtId="0" fontId="16" fillId="0" borderId="0" xfId="0" applyFont="1"/>
    <xf numFmtId="0" fontId="2" fillId="20" borderId="4" xfId="0" applyFont="1" applyFill="1" applyBorder="1" applyAlignment="1">
      <alignment horizontal="center" vertical="center" wrapText="1"/>
    </xf>
    <xf numFmtId="4" fontId="0" fillId="0" borderId="0" xfId="0" applyNumberFormat="1"/>
    <xf numFmtId="0" fontId="19" fillId="0" borderId="0" xfId="26" applyFont="1"/>
    <xf numFmtId="0" fontId="12" fillId="0" borderId="4" xfId="0" applyFont="1" applyFill="1" applyBorder="1" applyAlignment="1">
      <alignment horizontal="center" vertical="center" wrapText="1"/>
    </xf>
    <xf numFmtId="0" fontId="12" fillId="21" borderId="4" xfId="0" applyFont="1" applyFill="1" applyBorder="1" applyAlignment="1">
      <alignment horizontal="center" vertical="center" wrapText="1"/>
    </xf>
    <xf numFmtId="0" fontId="18" fillId="22" borderId="2" xfId="0" applyFont="1" applyFill="1" applyBorder="1" applyAlignment="1">
      <alignment horizontal="center" vertical="center" wrapText="1"/>
    </xf>
    <xf numFmtId="0" fontId="12" fillId="21" borderId="7" xfId="0" applyFont="1" applyFill="1" applyBorder="1" applyAlignment="1">
      <alignment horizontal="center" vertical="center" wrapText="1"/>
    </xf>
    <xf numFmtId="3" fontId="3" fillId="0" borderId="0" xfId="26" applyNumberFormat="1" applyFont="1"/>
    <xf numFmtId="0" fontId="0" fillId="23" borderId="0" xfId="0" applyFill="1"/>
    <xf numFmtId="0" fontId="2" fillId="20" borderId="2" xfId="0" applyFont="1" applyFill="1" applyBorder="1" applyAlignment="1">
      <alignment horizontal="center" vertical="center" wrapText="1"/>
    </xf>
    <xf numFmtId="3" fontId="12" fillId="21" borderId="4" xfId="0" applyNumberFormat="1" applyFont="1" applyFill="1" applyBorder="1" applyAlignment="1">
      <alignment horizontal="center" vertical="center" wrapText="1"/>
    </xf>
    <xf numFmtId="0" fontId="20" fillId="0" borderId="0" xfId="0" applyFont="1" applyAlignment="1">
      <alignment horizontal="right"/>
    </xf>
    <xf numFmtId="164" fontId="21" fillId="0" borderId="0" xfId="0" quotePrefix="1" applyNumberFormat="1" applyFont="1" applyAlignment="1">
      <alignment horizontal="left"/>
    </xf>
    <xf numFmtId="0" fontId="20" fillId="0" borderId="0" xfId="0" applyFont="1"/>
    <xf numFmtId="3" fontId="12" fillId="0" borderId="7" xfId="0" applyNumberFormat="1" applyFont="1" applyFill="1" applyBorder="1" applyAlignment="1">
      <alignment horizontal="center" vertical="center" wrapText="1"/>
    </xf>
    <xf numFmtId="0" fontId="11" fillId="24" borderId="4" xfId="0" applyFont="1" applyFill="1" applyBorder="1" applyAlignment="1">
      <alignment horizontal="center" vertical="center" wrapText="1"/>
    </xf>
    <xf numFmtId="0" fontId="11" fillId="24" borderId="16" xfId="0" applyFont="1" applyFill="1" applyBorder="1" applyAlignment="1">
      <alignment horizontal="centerContinuous"/>
    </xf>
    <xf numFmtId="0" fontId="13" fillId="24" borderId="8" xfId="0" applyFont="1" applyFill="1" applyBorder="1" applyAlignment="1">
      <alignment horizontal="centerContinuous"/>
    </xf>
    <xf numFmtId="3" fontId="13" fillId="24" borderId="8" xfId="0" applyNumberFormat="1" applyFont="1" applyFill="1" applyBorder="1"/>
    <xf numFmtId="3" fontId="13" fillId="24" borderId="9" xfId="0" applyNumberFormat="1" applyFont="1" applyFill="1" applyBorder="1"/>
    <xf numFmtId="0" fontId="11" fillId="25" borderId="2" xfId="0" applyFont="1" applyFill="1" applyBorder="1" applyAlignment="1">
      <alignment horizontal="center"/>
    </xf>
    <xf numFmtId="0" fontId="18" fillId="25" borderId="4" xfId="0" applyFont="1" applyFill="1" applyBorder="1" applyAlignment="1">
      <alignment horizontal="left"/>
    </xf>
    <xf numFmtId="3" fontId="13" fillId="25" borderId="4" xfId="0" applyNumberFormat="1" applyFont="1" applyFill="1" applyBorder="1"/>
    <xf numFmtId="3" fontId="13" fillId="25" borderId="7" xfId="0" applyNumberFormat="1" applyFont="1" applyFill="1" applyBorder="1"/>
    <xf numFmtId="0" fontId="11" fillId="25" borderId="2" xfId="0" quotePrefix="1" applyFont="1" applyFill="1" applyBorder="1" applyAlignment="1">
      <alignment horizontal="center"/>
    </xf>
    <xf numFmtId="0" fontId="11" fillId="25" borderId="4" xfId="0" applyFont="1" applyFill="1" applyBorder="1" applyAlignment="1">
      <alignment horizontal="left"/>
    </xf>
    <xf numFmtId="0" fontId="11" fillId="24" borderId="7" xfId="0" applyFont="1" applyFill="1" applyBorder="1" applyAlignment="1">
      <alignment horizontal="center" vertical="center" wrapText="1"/>
    </xf>
    <xf numFmtId="10" fontId="13" fillId="24" borderId="8" xfId="0" applyNumberFormat="1" applyFont="1" applyFill="1" applyBorder="1"/>
    <xf numFmtId="10" fontId="13" fillId="25" borderId="4" xfId="0" applyNumberFormat="1" applyFont="1" applyFill="1" applyBorder="1"/>
    <xf numFmtId="3" fontId="13" fillId="24" borderId="8" xfId="0" applyNumberFormat="1" applyFont="1" applyFill="1" applyBorder="1" applyAlignment="1">
      <alignment horizontal="right"/>
    </xf>
    <xf numFmtId="3" fontId="13" fillId="24" borderId="9" xfId="0" applyNumberFormat="1" applyFont="1" applyFill="1" applyBorder="1" applyAlignment="1">
      <alignment horizontal="right"/>
    </xf>
    <xf numFmtId="0" fontId="18" fillId="25" borderId="4" xfId="0" applyFont="1" applyFill="1" applyBorder="1"/>
    <xf numFmtId="3" fontId="11" fillId="25" borderId="4" xfId="0" applyNumberFormat="1" applyFont="1" applyFill="1" applyBorder="1"/>
    <xf numFmtId="0" fontId="11" fillId="25" borderId="4" xfId="0" applyFont="1" applyFill="1" applyBorder="1"/>
    <xf numFmtId="0" fontId="11" fillId="25" borderId="3" xfId="0" applyFont="1" applyFill="1" applyBorder="1" applyAlignment="1">
      <alignment horizontal="center"/>
    </xf>
    <xf numFmtId="0" fontId="18" fillId="25" borderId="10" xfId="0" applyFont="1" applyFill="1" applyBorder="1" applyAlignment="1">
      <alignment horizontal="left"/>
    </xf>
    <xf numFmtId="0" fontId="11" fillId="25" borderId="5" xfId="0" quotePrefix="1" applyFont="1" applyFill="1" applyBorder="1" applyAlignment="1">
      <alignment horizontal="center"/>
    </xf>
    <xf numFmtId="0" fontId="11" fillId="25" borderId="6" xfId="0" applyFont="1" applyFill="1" applyBorder="1" applyAlignment="1">
      <alignment horizontal="left"/>
    </xf>
    <xf numFmtId="0" fontId="20" fillId="24" borderId="4" xfId="0" applyFont="1" applyFill="1" applyBorder="1" applyAlignment="1">
      <alignment vertical="center" wrapText="1"/>
    </xf>
    <xf numFmtId="0" fontId="11" fillId="24" borderId="15"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 fontId="11" fillId="24" borderId="17" xfId="0" applyNumberFormat="1" applyFont="1" applyFill="1" applyBorder="1" applyAlignment="1">
      <alignment horizontal="center" vertical="center" wrapText="1"/>
    </xf>
    <xf numFmtId="3" fontId="11" fillId="25" borderId="7" xfId="0" applyNumberFormat="1" applyFont="1" applyFill="1" applyBorder="1"/>
    <xf numFmtId="3" fontId="11" fillId="24" borderId="9" xfId="0" applyNumberFormat="1" applyFont="1" applyFill="1" applyBorder="1"/>
    <xf numFmtId="0" fontId="11" fillId="24" borderId="4" xfId="0" applyFont="1" applyFill="1" applyBorder="1" applyAlignment="1">
      <alignment wrapText="1"/>
    </xf>
    <xf numFmtId="3" fontId="11" fillId="24" borderId="8" xfId="0" applyNumberFormat="1" applyFont="1" applyFill="1" applyBorder="1"/>
    <xf numFmtId="0" fontId="11" fillId="0" borderId="15" xfId="0" applyFont="1" applyBorder="1"/>
    <xf numFmtId="0" fontId="11" fillId="0" borderId="16" xfId="0" applyFont="1" applyBorder="1"/>
    <xf numFmtId="17" fontId="11" fillId="24" borderId="14" xfId="0" quotePrefix="1" applyNumberFormat="1" applyFont="1" applyFill="1" applyBorder="1" applyAlignment="1">
      <alignment horizontal="center" vertical="center" wrapText="1"/>
    </xf>
    <xf numFmtId="17" fontId="11" fillId="24" borderId="14" xfId="0" applyNumberFormat="1" applyFont="1" applyFill="1" applyBorder="1" applyAlignment="1">
      <alignment horizontal="center" vertical="center" wrapText="1"/>
    </xf>
    <xf numFmtId="0" fontId="20" fillId="24" borderId="8" xfId="0" applyFont="1" applyFill="1" applyBorder="1" applyAlignment="1">
      <alignment vertical="center" wrapText="1"/>
    </xf>
    <xf numFmtId="0" fontId="20" fillId="24" borderId="9" xfId="0" applyFont="1" applyFill="1" applyBorder="1" applyAlignment="1">
      <alignment vertical="center" wrapText="1"/>
    </xf>
    <xf numFmtId="0" fontId="11" fillId="24" borderId="2" xfId="0" applyFont="1" applyFill="1" applyBorder="1"/>
    <xf numFmtId="0" fontId="13" fillId="25" borderId="4" xfId="0" applyFont="1" applyFill="1" applyBorder="1"/>
    <xf numFmtId="0" fontId="13" fillId="25" borderId="7" xfId="0" applyFont="1" applyFill="1" applyBorder="1"/>
    <xf numFmtId="164" fontId="13" fillId="25" borderId="4" xfId="0" applyNumberFormat="1" applyFont="1" applyFill="1" applyBorder="1"/>
    <xf numFmtId="164" fontId="13" fillId="25" borderId="7" xfId="0" applyNumberFormat="1" applyFont="1" applyFill="1" applyBorder="1"/>
    <xf numFmtId="2" fontId="13" fillId="24" borderId="8" xfId="0" applyNumberFormat="1" applyFont="1" applyFill="1" applyBorder="1"/>
    <xf numFmtId="2" fontId="13" fillId="24" borderId="9" xfId="0" applyNumberFormat="1" applyFont="1" applyFill="1" applyBorder="1"/>
    <xf numFmtId="3" fontId="18" fillId="25" borderId="4" xfId="0" applyNumberFormat="1" applyFont="1" applyFill="1" applyBorder="1"/>
    <xf numFmtId="2" fontId="13" fillId="25" borderId="4" xfId="0" applyNumberFormat="1" applyFont="1" applyFill="1" applyBorder="1"/>
    <xf numFmtId="2" fontId="13" fillId="25" borderId="7" xfId="0" applyNumberFormat="1" applyFont="1" applyFill="1" applyBorder="1"/>
    <xf numFmtId="0" fontId="11" fillId="24" borderId="7" xfId="0" applyFont="1" applyFill="1" applyBorder="1" applyAlignment="1">
      <alignment wrapText="1"/>
    </xf>
    <xf numFmtId="3" fontId="3" fillId="0" borderId="0" xfId="0" applyNumberFormat="1" applyFont="1" applyFill="1" applyBorder="1"/>
    <xf numFmtId="17" fontId="11" fillId="24" borderId="15" xfId="0" quotePrefix="1" applyNumberFormat="1" applyFont="1" applyFill="1" applyBorder="1" applyAlignment="1">
      <alignment horizontal="center" vertical="center" wrapText="1"/>
    </xf>
    <xf numFmtId="17" fontId="11" fillId="24" borderId="17" xfId="0" quotePrefix="1" applyNumberFormat="1" applyFont="1" applyFill="1" applyBorder="1" applyAlignment="1">
      <alignment horizontal="center" vertical="center" wrapText="1"/>
    </xf>
    <xf numFmtId="3" fontId="13" fillId="25" borderId="16" xfId="0" applyNumberFormat="1" applyFont="1" applyFill="1" applyBorder="1"/>
    <xf numFmtId="3" fontId="13" fillId="25" borderId="8" xfId="0" applyNumberFormat="1" applyFont="1" applyFill="1" applyBorder="1"/>
    <xf numFmtId="3" fontId="13" fillId="25" borderId="9" xfId="0" applyNumberFormat="1" applyFont="1" applyFill="1" applyBorder="1"/>
    <xf numFmtId="0" fontId="11" fillId="24" borderId="2" xfId="26" applyFont="1" applyFill="1" applyBorder="1" applyAlignment="1">
      <alignment horizontal="center"/>
    </xf>
    <xf numFmtId="0" fontId="11" fillId="24" borderId="4" xfId="26" applyFont="1" applyFill="1" applyBorder="1" applyAlignment="1">
      <alignment horizontal="center"/>
    </xf>
    <xf numFmtId="10" fontId="11" fillId="24" borderId="7" xfId="26" applyNumberFormat="1" applyFont="1" applyFill="1" applyBorder="1" applyAlignment="1">
      <alignment horizontal="center"/>
    </xf>
    <xf numFmtId="0" fontId="11" fillId="24" borderId="16" xfId="26" applyFont="1" applyFill="1" applyBorder="1"/>
    <xf numFmtId="0" fontId="11" fillId="24" borderId="8" xfId="26" applyFont="1" applyFill="1" applyBorder="1"/>
    <xf numFmtId="10" fontId="13" fillId="24" borderId="9" xfId="26" applyNumberFormat="1" applyFont="1" applyFill="1" applyBorder="1"/>
    <xf numFmtId="0" fontId="11" fillId="25" borderId="2" xfId="26" applyFont="1" applyFill="1" applyBorder="1"/>
    <xf numFmtId="0" fontId="11" fillId="25" borderId="4" xfId="26" applyFont="1" applyFill="1" applyBorder="1"/>
    <xf numFmtId="10" fontId="13" fillId="25" borderId="7" xfId="26" applyNumberFormat="1" applyFont="1" applyFill="1" applyBorder="1"/>
    <xf numFmtId="0" fontId="11" fillId="24" borderId="7" xfId="26" applyFont="1" applyFill="1" applyBorder="1" applyAlignment="1">
      <alignment horizontal="center" vertical="center" wrapText="1"/>
    </xf>
    <xf numFmtId="0" fontId="11" fillId="24" borderId="7" xfId="26" applyFont="1" applyFill="1" applyBorder="1" applyAlignment="1">
      <alignment horizontal="center"/>
    </xf>
    <xf numFmtId="0" fontId="2" fillId="24" borderId="16" xfId="26" applyFont="1" applyFill="1" applyBorder="1"/>
    <xf numFmtId="0" fontId="2" fillId="24" borderId="8" xfId="26" applyFont="1" applyFill="1" applyBorder="1"/>
    <xf numFmtId="3" fontId="2" fillId="24" borderId="9" xfId="25" applyNumberFormat="1" applyFont="1" applyFill="1" applyBorder="1"/>
    <xf numFmtId="0" fontId="11" fillId="25" borderId="2" xfId="26" applyFont="1" applyFill="1" applyBorder="1" applyAlignment="1">
      <alignment horizontal="center"/>
    </xf>
    <xf numFmtId="3" fontId="13" fillId="25" borderId="7" xfId="25" applyNumberFormat="1" applyFont="1" applyFill="1" applyBorder="1"/>
    <xf numFmtId="17" fontId="13" fillId="25" borderId="2" xfId="0" quotePrefix="1" applyNumberFormat="1" applyFont="1" applyFill="1" applyBorder="1"/>
    <xf numFmtId="17" fontId="13" fillId="25" borderId="16" xfId="0" quotePrefix="1" applyNumberFormat="1" applyFont="1" applyFill="1" applyBorder="1"/>
    <xf numFmtId="3" fontId="5" fillId="0" borderId="4" xfId="0" applyNumberFormat="1" applyFont="1" applyBorder="1"/>
    <xf numFmtId="3" fontId="5" fillId="0" borderId="7" xfId="0" applyNumberFormat="1" applyFont="1" applyBorder="1"/>
    <xf numFmtId="0" fontId="11" fillId="24" borderId="4"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24" borderId="22" xfId="0" applyFont="1" applyFill="1" applyBorder="1" applyAlignment="1">
      <alignment horizontal="center" vertical="center"/>
    </xf>
    <xf numFmtId="0" fontId="11" fillId="24" borderId="20" xfId="0" applyFont="1" applyFill="1" applyBorder="1" applyAlignment="1">
      <alignment horizontal="center" vertical="center"/>
    </xf>
    <xf numFmtId="3" fontId="11" fillId="24" borderId="7" xfId="0" applyNumberFormat="1"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8" fillId="24" borderId="4" xfId="0" applyFont="1" applyFill="1" applyBorder="1" applyAlignment="1">
      <alignment horizontal="center" vertical="center" wrapText="1"/>
    </xf>
    <xf numFmtId="3" fontId="11" fillId="24" borderId="4" xfId="0" applyNumberFormat="1" applyFont="1" applyFill="1" applyBorder="1" applyAlignment="1">
      <alignment horizontal="center" vertical="center" wrapText="1"/>
    </xf>
    <xf numFmtId="0" fontId="11" fillId="24" borderId="7"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left" vertical="top"/>
    </xf>
    <xf numFmtId="0" fontId="11" fillId="24" borderId="2" xfId="0" applyFont="1" applyFill="1" applyBorder="1" applyAlignment="1">
      <alignment horizontal="center" vertical="center" wrapText="1"/>
    </xf>
    <xf numFmtId="17" fontId="11" fillId="24" borderId="4" xfId="0" quotePrefix="1" applyNumberFormat="1" applyFont="1" applyFill="1" applyBorder="1" applyAlignment="1">
      <alignment horizontal="center" vertical="center" wrapText="1"/>
    </xf>
    <xf numFmtId="0" fontId="0" fillId="26" borderId="27" xfId="0" applyFill="1" applyBorder="1" applyAlignment="1">
      <alignment horizontal="center"/>
    </xf>
    <xf numFmtId="0" fontId="0" fillId="26" borderId="23" xfId="0" applyFill="1" applyBorder="1" applyAlignment="1">
      <alignment horizontal="center"/>
    </xf>
    <xf numFmtId="0" fontId="0" fillId="26" borderId="25" xfId="0" applyFill="1" applyBorder="1" applyAlignment="1">
      <alignment horizontal="center"/>
    </xf>
    <xf numFmtId="0" fontId="0" fillId="26" borderId="26" xfId="0" applyFill="1" applyBorder="1" applyAlignment="1">
      <alignment horizontal="center"/>
    </xf>
    <xf numFmtId="0" fontId="13" fillId="24" borderId="28" xfId="0" applyFont="1" applyFill="1" applyBorder="1" applyAlignment="1">
      <alignment horizontal="center"/>
    </xf>
    <xf numFmtId="0" fontId="13" fillId="24" borderId="29" xfId="0" applyFont="1" applyFill="1" applyBorder="1" applyAlignment="1">
      <alignment horizontal="center"/>
    </xf>
    <xf numFmtId="17" fontId="11" fillId="24" borderId="7" xfId="0" quotePrefix="1" applyNumberFormat="1" applyFont="1" applyFill="1" applyBorder="1" applyAlignment="1">
      <alignment horizontal="center" vertical="center" wrapText="1"/>
    </xf>
    <xf numFmtId="0" fontId="13" fillId="24" borderId="16" xfId="0" applyFont="1" applyFill="1" applyBorder="1" applyAlignment="1">
      <alignment horizontal="center"/>
    </xf>
    <xf numFmtId="0" fontId="13" fillId="24" borderId="8" xfId="0" applyFont="1" applyFill="1" applyBorder="1" applyAlignment="1">
      <alignment horizontal="center"/>
    </xf>
    <xf numFmtId="0" fontId="11" fillId="24" borderId="4" xfId="0" quotePrefix="1" applyFont="1" applyFill="1" applyBorder="1" applyAlignment="1">
      <alignment horizontal="center" vertical="center" wrapText="1"/>
    </xf>
    <xf numFmtId="0" fontId="11" fillId="24" borderId="3"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24" borderId="10" xfId="0" applyFont="1" applyFill="1" applyBorder="1" applyAlignment="1">
      <alignment horizontal="center" vertical="center"/>
    </xf>
    <xf numFmtId="0" fontId="11" fillId="24" borderId="4" xfId="0" applyFont="1" applyFill="1" applyBorder="1" applyAlignment="1">
      <alignment horizontal="center" vertical="center"/>
    </xf>
    <xf numFmtId="0" fontId="11" fillId="24" borderId="12" xfId="0" applyFont="1" applyFill="1" applyBorder="1" applyAlignment="1">
      <alignment horizontal="center" vertical="center"/>
    </xf>
    <xf numFmtId="0" fontId="11" fillId="24" borderId="7" xfId="0" applyFont="1" applyFill="1" applyBorder="1" applyAlignment="1">
      <alignment horizontal="center" vertical="center"/>
    </xf>
    <xf numFmtId="0" fontId="0" fillId="26" borderId="24" xfId="0" applyFill="1" applyBorder="1" applyAlignment="1">
      <alignment horizontal="center"/>
    </xf>
    <xf numFmtId="0" fontId="11" fillId="24" borderId="22"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11" fillId="24" borderId="6" xfId="0" applyFont="1" applyFill="1" applyBorder="1" applyAlignment="1">
      <alignment horizontal="left" wrapText="1"/>
    </xf>
    <xf numFmtId="0" fontId="11" fillId="24" borderId="10" xfId="0" applyFont="1" applyFill="1" applyBorder="1" applyAlignment="1">
      <alignment horizontal="left" wrapText="1"/>
    </xf>
    <xf numFmtId="0" fontId="13" fillId="24" borderId="28" xfId="0" applyFont="1" applyFill="1" applyBorder="1" applyAlignment="1">
      <alignment horizontal="center" vertical="center"/>
    </xf>
    <xf numFmtId="0" fontId="13" fillId="24" borderId="29" xfId="0" applyFont="1" applyFill="1" applyBorder="1" applyAlignment="1">
      <alignment horizontal="center" vertical="center"/>
    </xf>
    <xf numFmtId="17" fontId="11" fillId="24" borderId="18" xfId="0" applyNumberFormat="1" applyFont="1" applyFill="1" applyBorder="1" applyAlignment="1">
      <alignment horizontal="center" vertical="center"/>
    </xf>
    <xf numFmtId="17" fontId="11" fillId="24" borderId="12" xfId="0" applyNumberFormat="1" applyFont="1" applyFill="1" applyBorder="1" applyAlignment="1">
      <alignment horizontal="center" vertical="center"/>
    </xf>
    <xf numFmtId="0" fontId="11" fillId="24" borderId="13" xfId="0" applyFont="1" applyFill="1" applyBorder="1" applyAlignment="1">
      <alignment horizontal="left" wrapText="1"/>
    </xf>
    <xf numFmtId="0" fontId="11" fillId="24" borderId="12" xfId="0" applyFont="1" applyFill="1" applyBorder="1" applyAlignment="1">
      <alignment horizontal="left" wrapText="1"/>
    </xf>
    <xf numFmtId="0" fontId="11" fillId="24" borderId="5" xfId="0" applyFont="1" applyFill="1" applyBorder="1" applyAlignment="1">
      <alignment horizontal="center" vertical="center" wrapText="1"/>
    </xf>
    <xf numFmtId="0" fontId="11" fillId="24" borderId="31" xfId="0" applyFont="1" applyFill="1" applyBorder="1" applyAlignment="1">
      <alignment horizontal="center" vertical="center" wrapText="1"/>
    </xf>
    <xf numFmtId="0" fontId="11" fillId="24" borderId="6" xfId="0" applyFont="1" applyFill="1" applyBorder="1" applyAlignment="1">
      <alignment horizontal="center" vertical="center"/>
    </xf>
    <xf numFmtId="0" fontId="11" fillId="24" borderId="30" xfId="0" applyFont="1" applyFill="1" applyBorder="1" applyAlignment="1">
      <alignment horizontal="center" vertical="center"/>
    </xf>
    <xf numFmtId="0" fontId="11" fillId="24" borderId="32" xfId="0" applyFont="1" applyFill="1" applyBorder="1" applyAlignment="1">
      <alignment horizontal="center" vertical="center" wrapText="1"/>
    </xf>
    <xf numFmtId="0" fontId="11" fillId="24" borderId="19" xfId="0" applyFont="1" applyFill="1" applyBorder="1" applyAlignment="1">
      <alignment horizontal="center" vertical="center"/>
    </xf>
    <xf numFmtId="0" fontId="9" fillId="24" borderId="4" xfId="0" applyFont="1" applyFill="1" applyBorder="1" applyAlignment="1">
      <alignment horizontal="center" vertical="center" wrapText="1"/>
    </xf>
    <xf numFmtId="0" fontId="9" fillId="24" borderId="2" xfId="0" applyFont="1" applyFill="1" applyBorder="1" applyAlignment="1">
      <alignment horizontal="center" vertical="center" wrapText="1"/>
    </xf>
    <xf numFmtId="0" fontId="9" fillId="24" borderId="7" xfId="0" applyFont="1" applyFill="1" applyBorder="1" applyAlignment="1">
      <alignment horizontal="center" vertical="center" wrapText="1"/>
    </xf>
    <xf numFmtId="0" fontId="11" fillId="24" borderId="2" xfId="26" applyFont="1" applyFill="1" applyBorder="1" applyAlignment="1">
      <alignment horizontal="center"/>
    </xf>
    <xf numFmtId="0" fontId="11" fillId="24" borderId="4" xfId="26" applyFont="1" applyFill="1" applyBorder="1" applyAlignment="1">
      <alignment horizontal="center"/>
    </xf>
    <xf numFmtId="0" fontId="11" fillId="24" borderId="7" xfId="26" applyFont="1" applyFill="1" applyBorder="1" applyAlignment="1">
      <alignment horizontal="center"/>
    </xf>
    <xf numFmtId="0" fontId="2" fillId="0" borderId="0" xfId="26" applyFont="1" applyAlignment="1">
      <alignment horizontal="center"/>
    </xf>
    <xf numFmtId="0" fontId="11" fillId="24" borderId="27" xfId="26" applyFont="1" applyFill="1" applyBorder="1" applyAlignment="1">
      <alignment horizontal="center" vertical="center" wrapText="1"/>
    </xf>
    <xf numFmtId="0" fontId="11" fillId="24" borderId="23" xfId="26" applyFont="1" applyFill="1" applyBorder="1" applyAlignment="1">
      <alignment horizontal="center" vertical="center"/>
    </xf>
    <xf numFmtId="0" fontId="11" fillId="24" borderId="33" xfId="26" applyFont="1" applyFill="1" applyBorder="1" applyAlignment="1">
      <alignment horizontal="center" vertical="center"/>
    </xf>
    <xf numFmtId="0" fontId="11" fillId="24" borderId="2" xfId="26" applyFont="1" applyFill="1" applyBorder="1" applyAlignment="1">
      <alignment horizontal="center" vertical="center"/>
    </xf>
    <xf numFmtId="0" fontId="11" fillId="24" borderId="4" xfId="26" applyFont="1" applyFill="1" applyBorder="1" applyAlignment="1">
      <alignment horizontal="center" vertical="center"/>
    </xf>
    <xf numFmtId="0" fontId="11" fillId="24" borderId="21" xfId="25" applyFont="1" applyFill="1" applyBorder="1" applyAlignment="1">
      <alignment horizontal="center" vertical="center" wrapText="1"/>
    </xf>
    <xf numFmtId="0" fontId="11" fillId="24" borderId="22" xfId="25" applyFont="1" applyFill="1" applyBorder="1" applyAlignment="1">
      <alignment horizontal="center" vertical="center"/>
    </xf>
    <xf numFmtId="0" fontId="11" fillId="24" borderId="20" xfId="25" applyFont="1" applyFill="1" applyBorder="1" applyAlignment="1">
      <alignment horizontal="center" vertical="center"/>
    </xf>
    <xf numFmtId="0" fontId="11" fillId="24" borderId="21" xfId="26" applyFont="1" applyFill="1" applyBorder="1" applyAlignment="1">
      <alignment horizontal="center" vertical="center" wrapText="1"/>
    </xf>
    <xf numFmtId="0" fontId="11" fillId="24" borderId="20" xfId="26" applyFont="1" applyFill="1" applyBorder="1" applyAlignment="1">
      <alignment horizontal="center" vertical="center"/>
    </xf>
    <xf numFmtId="3" fontId="13" fillId="24" borderId="16" xfId="0" applyNumberFormat="1" applyFont="1" applyFill="1" applyBorder="1" applyAlignment="1">
      <alignment horizontal="center"/>
    </xf>
    <xf numFmtId="3" fontId="13" fillId="24" borderId="8" xfId="0" applyNumberFormat="1" applyFont="1" applyFill="1" applyBorder="1" applyAlignment="1">
      <alignment horizontal="center"/>
    </xf>
    <xf numFmtId="0" fontId="11" fillId="24" borderId="11" xfId="0"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11" fillId="24" borderId="35"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276214833759594"/>
          <c:y val="0.10000011355390802"/>
          <c:w val="0.87212276214833762"/>
          <c:h val="0.79069857228671481"/>
        </c:manualLayout>
      </c:layout>
      <c:lineChart>
        <c:grouping val="standard"/>
        <c:ser>
          <c:idx val="0"/>
          <c:order val="0"/>
          <c:tx>
            <c:strRef>
              <c:f>sume_euro_0122_graf!$B$3</c:f>
              <c:strCache>
                <c:ptCount val="1"/>
                <c:pt idx="0">
                  <c:v>EURO</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dLbls>
            <c:dLbl>
              <c:idx val="0"/>
              <c:layout>
                <c:manualLayout>
                  <c:x val="-3.4859670674158086E-2"/>
                  <c:y val="6.2430757440614888E-2"/>
                </c:manualLayout>
              </c:layout>
              <c:dLblPos val="r"/>
              <c:showVal val="1"/>
            </c:dLbl>
            <c:dLbl>
              <c:idx val="1"/>
              <c:layout>
                <c:manualLayout>
                  <c:x val="-4.689785260218432E-2"/>
                  <c:y val="-5.6467991656985468E-2"/>
                </c:manualLayout>
              </c:layout>
              <c:dLblPos val="r"/>
              <c:showVal val="1"/>
            </c:dLbl>
            <c:dLbl>
              <c:idx val="2"/>
              <c:layout>
                <c:manualLayout>
                  <c:x val="-4.6148310745044351E-2"/>
                  <c:y val="3.4815997891292715E-2"/>
                </c:manualLayout>
              </c:layout>
              <c:dLblPos val="r"/>
              <c:showVal val="1"/>
            </c:dLbl>
            <c:dLbl>
              <c:idx val="3"/>
              <c:layout>
                <c:manualLayout>
                  <c:x val="-4.7956313644937625E-2"/>
                  <c:y val="-4.8708729006677214E-2"/>
                </c:manualLayout>
              </c:layout>
              <c:dLblPos val="r"/>
              <c:showVal val="1"/>
            </c:dLbl>
            <c:dLbl>
              <c:idx val="4"/>
              <c:layout>
                <c:manualLayout>
                  <c:x val="-4.9764316544830878E-2"/>
                  <c:y val="6.5180434345697091E-2"/>
                </c:manualLayout>
              </c:layout>
              <c:dLblPos val="r"/>
              <c:showVal val="1"/>
            </c:dLbl>
            <c:dLbl>
              <c:idx val="5"/>
              <c:layout>
                <c:manualLayout>
                  <c:x val="-4.1342140416591115E-2"/>
                  <c:y val="-4.6485692932698094E-2"/>
                </c:manualLayout>
              </c:layout>
              <c:dLblPos val="r"/>
              <c:showVal val="1"/>
            </c:dLbl>
            <c:dLbl>
              <c:idx val="6"/>
              <c:layout>
                <c:manualLayout>
                  <c:x val="-4.9544005209067488E-2"/>
                  <c:y val="6.372063109012964E-2"/>
                </c:manualLayout>
              </c:layout>
              <c:dLblPos val="r"/>
              <c:showVal val="1"/>
            </c:dLbl>
            <c:dLbl>
              <c:idx val="7"/>
              <c:layout>
                <c:manualLayout>
                  <c:x val="-4.6236918594894212E-2"/>
                  <c:y val="-4.9491250111727475E-2"/>
                </c:manualLayout>
              </c:layout>
              <c:dLblPos val="r"/>
              <c:showVal val="1"/>
            </c:dLbl>
            <c:dLbl>
              <c:idx val="8"/>
              <c:layout>
                <c:manualLayout>
                  <c:x val="-4.4208604359237673E-2"/>
                  <c:y val="6.8458713248464476E-2"/>
                </c:manualLayout>
              </c:layout>
              <c:dLblPos val="r"/>
              <c:showVal val="1"/>
            </c:dLbl>
            <c:dLbl>
              <c:idx val="9"/>
              <c:layout>
                <c:manualLayout>
                  <c:x val="-5.2410469151714031E-2"/>
                  <c:y val="-4.7663008243444688E-2"/>
                </c:manualLayout>
              </c:layout>
              <c:dLblPos val="r"/>
              <c:showVal val="1"/>
            </c:dLbl>
            <c:dLbl>
              <c:idx val="10"/>
              <c:layout>
                <c:manualLayout>
                  <c:x val="-4.3988293023474283E-2"/>
                  <c:y val="6.6621681781207157E-2"/>
                </c:manualLayout>
              </c:layout>
              <c:dLblPos val="r"/>
              <c:showVal val="1"/>
            </c:dLbl>
            <c:dLbl>
              <c:idx val="11"/>
              <c:layout>
                <c:manualLayout>
                  <c:x val="-3.9560813281628845E-2"/>
                  <c:y val="-2.2092743845681918E-2"/>
                </c:manualLayout>
              </c:layout>
              <c:dLblPos val="r"/>
              <c:showVal val="1"/>
            </c:dLbl>
            <c:dLbl>
              <c:idx val="12"/>
              <c:layout>
                <c:manualLayout>
                  <c:x val="-2.3870417732309479E-3"/>
                  <c:y val="3.386695743520305E-2"/>
                </c:manualLayout>
              </c:layout>
              <c:dLblPos val="r"/>
              <c:showVal val="1"/>
            </c:dLbl>
            <c:dLbl>
              <c:idx val="13"/>
              <c:layout>
                <c:manualLayout>
                  <c:x val="-3.8574810096716754E-2"/>
                  <c:y val="-4.176549722152909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
              <c:layout>
                <c:manualLayout>
                  <c:x val="-3.0089798563027608E-2"/>
                  <c:y val="2.87433106474369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
              <c:layout>
                <c:manualLayout>
                  <c:x val="-1.6247621762557824E-3"/>
                  <c:y val="-4.361080227268340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6"/>
              <c:layout>
                <c:manualLayout>
                  <c:x val="-5.2580324580487683E-2"/>
                  <c:y val="-2.71478318951551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7"/>
              <c:layout>
                <c:manualLayout>
                  <c:x val="-4.9090319260069203E-2"/>
                  <c:y val="2.659732889515599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8"/>
              <c:layout>
                <c:manualLayout>
                  <c:x val="-2.312278597993276E-2"/>
                  <c:y val="-5.260593918010026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9"/>
              <c:layout>
                <c:manualLayout>
                  <c:x val="-4.5107312347194672E-2"/>
                  <c:y val="4.364754447072340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0"/>
              <c:layout>
                <c:manualLayout>
                  <c:x val="-2.6132787765637173E-2"/>
                  <c:y val="4.904116445715846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1"/>
              <c:layout>
                <c:manualLayout>
                  <c:x val="-3.5629798599722456E-2"/>
                  <c:y val="-2.369897728769537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2"/>
              <c:layout>
                <c:manualLayout>
                  <c:x val="-4.812381316177014E-2"/>
                  <c:y val="-5.430397510991391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3"/>
              <c:layout>
                <c:manualLayout>
                  <c:x val="-4.8130312190641192E-2"/>
                  <c:y val="2.87597117447853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4"/>
              <c:layout>
                <c:manualLayout>
                  <c:x val="-4.2142856204584703E-2"/>
                  <c:y val="-5.061336218307569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5"/>
              <c:layout>
                <c:manualLayout>
                  <c:x val="-3.9651852126820417E-2"/>
                  <c:y val="2.913555762119362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6"/>
              <c:layout>
                <c:manualLayout>
                  <c:x val="-4.4153856747634987E-2"/>
                  <c:y val="-2.821986617195635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7"/>
              <c:layout>
                <c:manualLayout>
                  <c:x val="-4.1163352048543621E-2"/>
                  <c:y val="2.638000638307301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8"/>
              <c:layout>
                <c:manualLayout>
                  <c:x val="-3.8672347970779328E-2"/>
                  <c:y val="-2.00844375798065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9"/>
              <c:layout>
                <c:manualLayout>
                  <c:x val="-2.4193328981165378E-2"/>
                  <c:y val="-4.344762533338183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0"/>
              <c:layout>
                <c:manualLayout>
                  <c:x val="-3.8685346028521375E-2"/>
                  <c:y val="2.09330058618270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1"/>
              <c:layout>
                <c:manualLayout>
                  <c:x val="-1.6713817719001399E-2"/>
                  <c:y val="2.381657681176942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2"/>
              <c:layout>
                <c:manualLayout>
                  <c:x val="-3.3703337872992775E-2"/>
                  <c:y val="-2.067490231088335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3"/>
              <c:layout>
                <c:manualLayout>
                  <c:x val="-2.0722820747360027E-2"/>
                  <c:y val="8.04801115058123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4"/>
              <c:layout>
                <c:manualLayout>
                  <c:x val="-4.4205848978603191E-2"/>
                  <c:y val="-2.824881089947178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5"/>
              <c:layout>
                <c:manualLayout>
                  <c:x val="-2.5231324397045642E-2"/>
                  <c:y val="5.6803014645268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6"/>
              <c:layout>
                <c:manualLayout>
                  <c:x val="-4.9213853249615906E-2"/>
                  <c:y val="-3.929781799015067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7"/>
              <c:layout>
                <c:manualLayout>
                  <c:x val="-2.8241326182750111E-2"/>
                  <c:y val="2.453484881120428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8"/>
              <c:layout>
                <c:manualLayout>
                  <c:x val="-4.7228848822049592E-2"/>
                  <c:y val="-3.919229264165100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9"/>
              <c:layout>
                <c:manualLayout>
                  <c:x val="-2.7255375438835314E-2"/>
                  <c:y val="2.959706752695693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0"/>
              <c:layout>
                <c:manualLayout>
                  <c:x val="-2.5263871982398038E-2"/>
                  <c:y val="-3.700488749586566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1"/>
              <c:layout>
                <c:manualLayout>
                  <c:x val="-3.3761881573829269E-2"/>
                  <c:y val="4.118725696984168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2"/>
              <c:layout>
                <c:manualLayout>
                  <c:x val="-2.4277868797485915E-2"/>
                  <c:y val="2.40365154208527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3"/>
              <c:layout>
                <c:manualLayout>
                  <c:x val="-2.07878634770675E-2"/>
                  <c:y val="5.358894081925270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4"/>
              <c:layout>
                <c:manualLayout>
                  <c:x val="-2.9285873068498728E-2"/>
                  <c:y val="-3.040016607222763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5"/>
              <c:layout>
                <c:manualLayout>
                  <c:x val="-1.4307353457557641E-2"/>
                  <c:y val="2.109864859431393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6"/>
              <c:layout>
                <c:manualLayout>
                  <c:x val="-3.1796374232876096E-2"/>
                  <c:y val="-2.87910984406912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7"/>
              <c:layout>
                <c:manualLayout>
                  <c:x val="-1.4320351515299687E-2"/>
                  <c:y val="2.648583233920296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8"/>
              <c:layout>
                <c:manualLayout>
                  <c:x val="-2.4316862970712064E-2"/>
                  <c:y val="-3.04801843187723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9"/>
              <c:layout>
                <c:manualLayout>
                  <c:x val="-1.4832850194368826E-2"/>
                  <c:y val="-1.562112342029888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0"/>
              <c:layout>
                <c:manualLayout>
                  <c:x val="-2.1832357921818799E-2"/>
                  <c:y val="4.640801599709655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1"/>
              <c:layout>
                <c:manualLayout>
                  <c:x val="-1.8841853222727353E-2"/>
                  <c:y val="1.764798307498936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2"/>
              <c:layout>
                <c:manualLayout>
                  <c:x val="-2.933786529946681E-2"/>
                  <c:y val="-2.567506219867545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3"/>
              <c:layout>
                <c:manualLayout>
                  <c:x val="-1.8854851280469404E-2"/>
                  <c:y val="2.963776260137414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4"/>
              <c:layout>
                <c:manualLayout>
                  <c:x val="-1.9860351551994546E-2"/>
                  <c:y val="6.89220185347731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5"/>
              <c:layout>
                <c:manualLayout>
                  <c:x val="-4.0346428496272624E-2"/>
                  <c:y val="-2.755269028778659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6"/>
              <c:layout>
                <c:manualLayout>
                  <c:x val="-1.9873402050733915E-2"/>
                  <c:y val="2.937867089568491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7"/>
              <c:layout>
                <c:manualLayout>
                  <c:x val="-3.1867915991454533E-2"/>
                  <c:y val="-2.049144138628658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8"/>
              <c:layout>
                <c:manualLayout>
                  <c:x val="-1.4891393895205321E-2"/>
                  <c:y val="3.48851423931858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9"/>
              <c:layout>
                <c:manualLayout>
                  <c:x val="-1.7894896652038701E-2"/>
                  <c:y val="3.933221423274860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0"/>
              <c:layout>
                <c:manualLayout>
                  <c:x val="-3.1887413078067667E-2"/>
                  <c:y val="-6.784187145341742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1"/>
              <c:layout>
                <c:manualLayout>
                  <c:x val="-1.3965800546330924E-2"/>
                  <c:y val="1.823804833990421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2"/>
              <c:layout>
                <c:manualLayout>
                  <c:x val="-1.2338160527136858E-2"/>
                  <c:y val="3.908868534290354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3"/>
              <c:layout>
                <c:manualLayout>
                  <c:x val="-2.3104611923509516E-2"/>
                  <c:y val="-2.179281161283420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4"/>
              <c:layout>
                <c:manualLayout>
                  <c:x val="-2.5379554828373684E-2"/>
                  <c:y val="-5.493063367079119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5"/>
              <c:layout>
                <c:manualLayout>
                  <c:x val="-2.415794179573709E-2"/>
                  <c:y val="2.71882086167799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6"/>
              <c:layout>
                <c:manualLayout>
                  <c:x val="-2.7431885699602237E-2"/>
                  <c:y val="-2.544199832163847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7"/>
              <c:layout>
                <c:manualLayout>
                  <c:x val="-1.5720814618452449E-2"/>
                  <c:y val="2.598068098630518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8"/>
              <c:layout>
                <c:manualLayout>
                  <c:x val="-1.4998702085316284E-2"/>
                  <c:y val="5.357401753352258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9"/>
              <c:layout>
                <c:manualLayout>
                  <c:x val="-2.7263654980190441E-2"/>
                  <c:y val="-4.918492331315731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0"/>
              <c:layout>
                <c:manualLayout>
                  <c:x val="-2.2046090392547089E-2"/>
                  <c:y val="3.141035941935830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1"/>
              <c:layout>
                <c:manualLayout>
                  <c:x val="-1.6828473363906426E-2"/>
                  <c:y val="7.168907457996313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2"/>
              <c:layout>
                <c:manualLayout>
                  <c:x val="-3.0092427257781544E-2"/>
                  <c:y val="-4.225275412002080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3"/>
              <c:layout>
                <c:manualLayout>
                  <c:x val="-2.5374363169638738E-2"/>
                  <c:y val="3.621993679361502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4"/>
              <c:layout>
                <c:manualLayout>
                  <c:x val="-1.3663239647491627E-2"/>
                  <c:y val="1.511257521381248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5"/>
              <c:layout>
                <c:manualLayout>
                  <c:x val="-1.3466533466533396E-2"/>
                  <c:y val="-3.465656078704456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6"/>
              <c:layout>
                <c:manualLayout>
                  <c:x val="-8.4715284715284576E-3"/>
                  <c:y val="-6.505722498973344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7"/>
              <c:layout>
                <c:manualLayout>
                  <c:x val="-4.662004662004662E-3"/>
                  <c:y val="4.988662131519284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8"/>
              <c:layout>
                <c:manualLayout>
                  <c:x val="-1.9851831351581192E-2"/>
                  <c:y val="-0.10696205770196519"/>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9"/>
              <c:layout>
                <c:manualLayout>
                  <c:x val="-5.1957042730543896E-3"/>
                  <c:y val="-9.791023450290989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0"/>
              <c:layout>
                <c:manualLayout>
                  <c:x val="-7.3594548551959493E-3"/>
                  <c:y val="7.35397361044155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2"/>
              <c:layout>
                <c:manualLayout>
                  <c:x val="-1.3038046564452059E-2"/>
                  <c:y val="3.283982359347938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8"/>
              <c:layout>
                <c:manualLayout>
                  <c:x val="-1.6031393268281874E-2"/>
                  <c:y val="-7.082490213944009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9"/>
              <c:layout>
                <c:manualLayout>
                  <c:x val="-3.5308516822752517E-2"/>
                  <c:y val="-4.042861402060726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0"/>
              <c:layout>
                <c:manualLayout>
                  <c:x val="-2.5669955045517192E-2"/>
                  <c:y val="-0.10101139940895837"/>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1"/>
              <c:layout>
                <c:manualLayout>
                  <c:x val="8.983288573100481E-3"/>
                  <c:y val="-5.41389005724711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6"/>
              <c:layout>
                <c:manualLayout>
                  <c:x val="-5.0721770493891663E-2"/>
                  <c:y val="2.7828110924598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7"/>
              <c:layout>
                <c:manualLayout>
                  <c:x val="-5.6318848979535312E-2"/>
                  <c:y val="-7.036707869191366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0"/>
              <c:layout>
                <c:manualLayout>
                  <c:x val="-5.4746251403750036E-2"/>
                  <c:y val="-9.212407642184700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1"/>
              <c:layout>
                <c:manualLayout>
                  <c:x val="-5.0883113284778979E-2"/>
                  <c:y val="-4.144426937135600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2"/>
              <c:layout>
                <c:manualLayout>
                  <c:x val="-5.7593158429789085E-2"/>
                  <c:y val="-0.13312935367034653"/>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6"/>
              <c:layout>
                <c:manualLayout>
                  <c:x val="-4.7705556097566874E-2"/>
                  <c:y val="-6.249232391804387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0"/>
              <c:layout>
                <c:manualLayout>
                  <c:x val="-1.4690635696514742E-2"/>
                  <c:y val="-5.10162093141986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4"/>
              <c:layout>
                <c:manualLayout>
                  <c:x val="-3.6871834449625461E-2"/>
                  <c:y val="-0.10485677486670826"/>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3"/>
              <c:layout>
                <c:manualLayout>
                  <c:x val="-2.3766408335421981E-2"/>
                  <c:y val="-4.50579191080365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8"/>
              <c:layout>
                <c:manualLayout>
                  <c:x val="-2.0127469884102477E-2"/>
                  <c:y val="-5.788594541168387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3"/>
              <c:layout>
                <c:manualLayout>
                  <c:x val="-5.0496470796492471E-2"/>
                  <c:y val="-6.732637180044016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7"/>
              <c:layout>
                <c:manualLayout>
                  <c:x val="-1.5186965480559891E-2"/>
                  <c:y val="-6.647958029950597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9"/>
              <c:layout>
                <c:manualLayout>
                  <c:x val="-3.0308748437646107E-2"/>
                  <c:y val="4.455853892565488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1"/>
              <c:layout>
                <c:manualLayout>
                  <c:x val="-2.5260378538406052E-2"/>
                  <c:y val="-0.15770035118243855"/>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2"/>
              <c:layout>
                <c:manualLayout>
                  <c:x val="-1.5329936893721949E-2"/>
                  <c:y val="-6.687729285089680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3"/>
              <c:layout>
                <c:manualLayout>
                  <c:x val="-2.0842293862337526E-2"/>
                  <c:y val="-0.11461273931909495"/>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8"/>
              <c:layout>
                <c:manualLayout>
                  <c:x val="-1.5253703120075649E-2"/>
                  <c:y val="-4.078915012675284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9"/>
              <c:layout>
                <c:manualLayout>
                  <c:x val="-1.115663410022069E-2"/>
                  <c:y val="-8.424273704280922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64"/>
              <c:layout>
                <c:manualLayout>
                  <c:x val="-2.3008340523438626E-3"/>
                  <c:y val="-8.540925266903914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sume_euro_0122_graf!$C$2:$O$2</c:f>
              <c:strCache>
                <c:ptCount val="13"/>
                <c:pt idx="0">
                  <c:v>Ianuarie 2021'</c:v>
                </c:pt>
                <c:pt idx="1">
                  <c:v>Februarie 2021'</c:v>
                </c:pt>
                <c:pt idx="2">
                  <c:v>Martie 2021'</c:v>
                </c:pt>
                <c:pt idx="3">
                  <c:v>Aprilie 2021'</c:v>
                </c:pt>
                <c:pt idx="4">
                  <c:v>Mai 2021'</c:v>
                </c:pt>
                <c:pt idx="5">
                  <c:v>Iunie 2021'</c:v>
                </c:pt>
                <c:pt idx="6">
                  <c:v>Iulie 2021'</c:v>
                </c:pt>
                <c:pt idx="7">
                  <c:v>August 2021'</c:v>
                </c:pt>
                <c:pt idx="8">
                  <c:v>Septembrie 2021'</c:v>
                </c:pt>
                <c:pt idx="9">
                  <c:v>Octombrie 2021'</c:v>
                </c:pt>
                <c:pt idx="10">
                  <c:v>Noiembrie 2021'</c:v>
                </c:pt>
                <c:pt idx="11">
                  <c:v>Decembrie 2021'</c:v>
                </c:pt>
                <c:pt idx="12">
                  <c:v>Ianuarie 2022'</c:v>
                </c:pt>
              </c:strCache>
            </c:strRef>
          </c:cat>
          <c:val>
            <c:numRef>
              <c:f>sume_euro_0122_graf!$C$3:$O$3</c:f>
              <c:numCache>
                <c:formatCode>#,##0</c:formatCode>
                <c:ptCount val="13"/>
                <c:pt idx="0">
                  <c:v>158051269</c:v>
                </c:pt>
                <c:pt idx="1">
                  <c:v>157661058</c:v>
                </c:pt>
                <c:pt idx="2">
                  <c:v>164615873</c:v>
                </c:pt>
                <c:pt idx="3">
                  <c:v>167964852</c:v>
                </c:pt>
                <c:pt idx="4">
                  <c:v>164790983.31371036</c:v>
                </c:pt>
                <c:pt idx="5">
                  <c:v>170916879</c:v>
                </c:pt>
                <c:pt idx="6">
                  <c:v>159764305</c:v>
                </c:pt>
                <c:pt idx="7">
                  <c:v>170013837</c:v>
                </c:pt>
                <c:pt idx="8">
                  <c:v>166055964</c:v>
                </c:pt>
                <c:pt idx="9">
                  <c:v>166265174</c:v>
                </c:pt>
                <c:pt idx="10">
                  <c:v>169793232</c:v>
                </c:pt>
                <c:pt idx="11">
                  <c:v>195955857</c:v>
                </c:pt>
                <c:pt idx="12">
                  <c:v>172620325</c:v>
                </c:pt>
              </c:numCache>
            </c:numRef>
          </c:val>
        </c:ser>
        <c:ser>
          <c:idx val="1"/>
          <c:order val="1"/>
          <c:tx>
            <c:strRef>
              <c:f>sume_euro_0122_graf!$B$4</c:f>
              <c:strCache>
                <c:ptCount val="1"/>
              </c:strCache>
            </c:strRef>
          </c:tx>
          <c:dLbls>
            <c:dLbl>
              <c:idx val="0"/>
              <c:dLblPos val="r"/>
              <c:showVal val="1"/>
            </c:dLbl>
            <c:dLbl>
              <c:idx val="1"/>
              <c:dLblPos val="r"/>
              <c:showVal val="1"/>
            </c:dLbl>
            <c:dLbl>
              <c:idx val="2"/>
              <c:dLblPos val="r"/>
              <c:showVal val="1"/>
            </c:dLbl>
            <c:dLbl>
              <c:idx val="3"/>
              <c:dLblPos val="r"/>
              <c:showVal val="1"/>
            </c:dLbl>
            <c:dLbl>
              <c:idx val="4"/>
              <c:dLblPos val="r"/>
              <c:showVal val="1"/>
            </c:dLbl>
            <c:dLbl>
              <c:idx val="5"/>
              <c:dLblPos val="r"/>
              <c:showVal val="1"/>
            </c:dLbl>
            <c:dLbl>
              <c:idx val="6"/>
              <c:dLblPos val="r"/>
              <c:showVal val="1"/>
            </c:dLbl>
            <c:dLbl>
              <c:idx val="7"/>
              <c:dLblPos val="r"/>
              <c:showVal val="1"/>
            </c:dLbl>
            <c:dLbl>
              <c:idx val="8"/>
              <c:dLblPos val="r"/>
              <c:showVal val="1"/>
            </c:dLbl>
            <c:dLbl>
              <c:idx val="9"/>
              <c:dLblPos val="r"/>
              <c:showVal val="1"/>
            </c:dLbl>
            <c:dLbl>
              <c:idx val="10"/>
              <c:dLblPos val="r"/>
              <c:showVal val="1"/>
            </c:dLbl>
            <c:dLbl>
              <c:idx val="11"/>
              <c:dLblPos val="r"/>
              <c:showVal val="1"/>
            </c:dLbl>
            <c:dLbl>
              <c:idx val="12"/>
              <c:dLblPos val="r"/>
              <c:showVal val="1"/>
            </c:dLbl>
            <c:dLbl>
              <c:idx val="13"/>
              <c:dLblPos val="r"/>
              <c:showVal val="1"/>
            </c:dLbl>
            <c:spPr>
              <a:noFill/>
              <a:ln w="25400">
                <a:noFill/>
              </a:ln>
            </c:spPr>
            <c:txPr>
              <a:bodyPr/>
              <a:lstStyle/>
              <a:p>
                <a:pPr>
                  <a:defRPr sz="1600" b="0" i="0" u="none" strike="noStrike" baseline="0">
                    <a:solidFill>
                      <a:srgbClr val="000000"/>
                    </a:solidFill>
                    <a:latin typeface="Arial"/>
                    <a:ea typeface="Arial"/>
                    <a:cs typeface="Arial"/>
                  </a:defRPr>
                </a:pPr>
                <a:endParaRPr lang="en-US"/>
              </a:p>
            </c:txPr>
            <c:showVal val="1"/>
          </c:dLbls>
          <c:cat>
            <c:strRef>
              <c:f>sume_euro_0122_graf!$C$2:$O$2</c:f>
              <c:strCache>
                <c:ptCount val="13"/>
                <c:pt idx="0">
                  <c:v>Ianuarie 2021'</c:v>
                </c:pt>
                <c:pt idx="1">
                  <c:v>Februarie 2021'</c:v>
                </c:pt>
                <c:pt idx="2">
                  <c:v>Martie 2021'</c:v>
                </c:pt>
                <c:pt idx="3">
                  <c:v>Aprilie 2021'</c:v>
                </c:pt>
                <c:pt idx="4">
                  <c:v>Mai 2021'</c:v>
                </c:pt>
                <c:pt idx="5">
                  <c:v>Iunie 2021'</c:v>
                </c:pt>
                <c:pt idx="6">
                  <c:v>Iulie 2021'</c:v>
                </c:pt>
                <c:pt idx="7">
                  <c:v>August 2021'</c:v>
                </c:pt>
                <c:pt idx="8">
                  <c:v>Septembrie 2021'</c:v>
                </c:pt>
                <c:pt idx="9">
                  <c:v>Octombrie 2021'</c:v>
                </c:pt>
                <c:pt idx="10">
                  <c:v>Noiembrie 2021'</c:v>
                </c:pt>
                <c:pt idx="11">
                  <c:v>Decembrie 2021'</c:v>
                </c:pt>
                <c:pt idx="12">
                  <c:v>Ianuarie 2022'</c:v>
                </c:pt>
              </c:strCache>
            </c:strRef>
          </c:cat>
          <c:val>
            <c:numRef>
              <c:f>sume_euro_0122_graf!$C$4:$O$4</c:f>
            </c:numRef>
          </c:val>
        </c:ser>
        <c:ser>
          <c:idx val="2"/>
          <c:order val="2"/>
          <c:tx>
            <c:strRef>
              <c:f>sume_euro_0122_graf!$B$5</c:f>
              <c:strCache>
                <c:ptCount val="1"/>
                <c:pt idx="0">
                  <c:v>LEI</c:v>
                </c:pt>
              </c:strCache>
            </c:strRef>
          </c:tx>
          <c:spPr>
            <a:ln w="38100">
              <a:solidFill>
                <a:srgbClr val="FF00FF"/>
              </a:solidFill>
              <a:prstDash val="solid"/>
            </a:ln>
          </c:spPr>
          <c:marker>
            <c:symbol val="triangle"/>
            <c:size val="9"/>
            <c:spPr>
              <a:solidFill>
                <a:srgbClr val="FF00FF"/>
              </a:solidFill>
              <a:ln>
                <a:solidFill>
                  <a:srgbClr val="FF00FF"/>
                </a:solidFill>
                <a:prstDash val="solid"/>
              </a:ln>
            </c:spPr>
          </c:marker>
          <c:dLbls>
            <c:dLbl>
              <c:idx val="0"/>
              <c:layout>
                <c:manualLayout>
                  <c:x val="-3.6138443052674704E-2"/>
                  <c:y val="-4.6961090386619546E-2"/>
                </c:manualLayout>
              </c:layout>
              <c:dLblPos val="r"/>
              <c:showVal val="1"/>
            </c:dLbl>
            <c:dLbl>
              <c:idx val="1"/>
              <c:layout>
                <c:manualLayout>
                  <c:x val="-3.5388901195534714E-2"/>
                  <c:y val="4.4545815798662763E-2"/>
                </c:manualLayout>
              </c:layout>
              <c:dLblPos val="r"/>
              <c:showVal val="1"/>
            </c:dLbl>
            <c:dLbl>
              <c:idx val="2"/>
              <c:layout>
                <c:manualLayout>
                  <c:x val="-6.660866880131032E-2"/>
                  <c:y val="-5.9800544622882784E-2"/>
                </c:manualLayout>
              </c:layout>
              <c:dLblPos val="r"/>
              <c:showVal val="1"/>
            </c:dLbl>
            <c:dLbl>
              <c:idx val="3"/>
              <c:layout>
                <c:manualLayout>
                  <c:x val="-3.388981748125474E-2"/>
                  <c:y val="-4.5277682920872232E-2"/>
                </c:manualLayout>
              </c:layout>
              <c:dLblPos val="r"/>
              <c:showVal val="1"/>
            </c:dLbl>
            <c:dLbl>
              <c:idx val="4"/>
              <c:layout>
                <c:manualLayout>
                  <c:x val="-5.3600633680380753E-2"/>
                  <c:y val="6.4030639714177842E-2"/>
                </c:manualLayout>
              </c:layout>
              <c:dLblPos val="r"/>
              <c:showVal val="1"/>
            </c:dLbl>
            <c:dLbl>
              <c:idx val="5"/>
              <c:layout>
                <c:manualLayout>
                  <c:x val="-4.5178457552140998E-2"/>
                  <c:y val="-6.6771707562057928E-2"/>
                </c:manualLayout>
              </c:layout>
              <c:dLblPos val="r"/>
              <c:showVal val="1"/>
            </c:dLbl>
            <c:dLbl>
              <c:idx val="6"/>
              <c:layout>
                <c:manualLayout>
                  <c:x val="-4.6986460452034209E-2"/>
                  <c:y val="5.4994939890709429E-2"/>
                </c:manualLayout>
              </c:layout>
              <c:dLblPos val="r"/>
              <c:showVal val="1"/>
            </c:dLbl>
            <c:dLbl>
              <c:idx val="7"/>
              <c:layout>
                <c:manualLayout>
                  <c:x val="-5.390955286599397E-2"/>
                  <c:y val="-6.9604646783448354E-2"/>
                </c:manualLayout>
              </c:layout>
              <c:dLblPos val="r"/>
              <c:showVal val="1"/>
            </c:dLbl>
            <c:dLbl>
              <c:idx val="8"/>
              <c:layout>
                <c:manualLayout>
                  <c:x val="-4.5487376737754243E-2"/>
                  <c:y val="3.899074435334373E-2"/>
                </c:manualLayout>
              </c:layout>
              <c:dLblPos val="r"/>
              <c:showVal val="1"/>
            </c:dLbl>
            <c:dLbl>
              <c:idx val="9"/>
              <c:layout>
                <c:manualLayout>
                  <c:x val="-6.2640648179847075E-2"/>
                  <c:y val="-4.6225736191699375E-2"/>
                </c:manualLayout>
              </c:layout>
              <c:dLblPos val="r"/>
              <c:showVal val="1"/>
            </c:dLbl>
            <c:dLbl>
              <c:idx val="10"/>
              <c:layout>
                <c:manualLayout>
                  <c:x val="-3.887320350940781E-2"/>
                  <c:y val="4.7717834231383323E-2"/>
                </c:manualLayout>
              </c:layout>
              <c:dLblPos val="r"/>
              <c:showVal val="1"/>
            </c:dLbl>
            <c:dLbl>
              <c:idx val="11"/>
              <c:layout>
                <c:manualLayout>
                  <c:x val="-4.586530264279625E-2"/>
                  <c:y val="-4.556517545250819E-2"/>
                </c:manualLayout>
              </c:layout>
              <c:dLblPos val="r"/>
              <c:showVal val="1"/>
            </c:dLbl>
            <c:dLbl>
              <c:idx val="12"/>
              <c:layout>
                <c:manualLayout>
                  <c:x val="2.728047740835527E-3"/>
                  <c:y val="2.1502813037180546E-2"/>
                </c:manualLayout>
              </c:layout>
              <c:dLblPos val="r"/>
              <c:showVal val="1"/>
            </c:dLbl>
            <c:dLbl>
              <c:idx val="152"/>
              <c:layout>
                <c:manualLayout>
                  <c:x val="-1.8166369292083099E-2"/>
                  <c:y val="-8.762721426381756E-2"/>
                </c:manualLayout>
              </c:layout>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Val val="1"/>
            </c:dLbl>
            <c:dLbl>
              <c:idx val="156"/>
              <c:layout>
                <c:manualLayout>
                  <c:x val="-1.8469815445776461E-2"/>
                  <c:y val="-4.7100184782418508E-2"/>
                </c:manualLayout>
              </c:layout>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Val val="1"/>
            </c:dLbl>
            <c:dLbl>
              <c:idx val="158"/>
              <c:spPr>
                <a:noFill/>
                <a:ln w="25400">
                  <a:noFill/>
                </a:ln>
              </c:spPr>
              <c:txPr>
                <a:bodyPr/>
                <a:lstStyle/>
                <a:p>
                  <a:pPr>
                    <a:defRPr sz="800" b="1" i="0" u="none" strike="noStrike" baseline="0">
                      <a:solidFill>
                        <a:srgbClr val="000000"/>
                      </a:solidFill>
                      <a:latin typeface="Arial"/>
                      <a:ea typeface="Arial"/>
                      <a:cs typeface="Arial"/>
                    </a:defRPr>
                  </a:pPr>
                  <a:endParaRPr lang="en-US"/>
                </a:p>
              </c:txPr>
            </c:dLbl>
            <c:dLbl>
              <c:idx val="159"/>
              <c:layout>
                <c:manualLayout>
                  <c:x val="-7.143607521798552E-3"/>
                  <c:y val="-2.929762826356987E-2"/>
                </c:manualLayout>
              </c:layout>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Val val="1"/>
            </c:dLbl>
            <c:dLbl>
              <c:idx val="163"/>
              <c:layout>
                <c:manualLayout>
                  <c:x val="-4.8323185464389757E-4"/>
                  <c:y val="8.9890987697318278E-2"/>
                </c:manualLayout>
              </c:layout>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Val val="1"/>
            </c:dLbl>
            <c:dLbl>
              <c:idx val="164"/>
              <c:layout>
                <c:manualLayout>
                  <c:x val="0"/>
                  <c:y val="-2.8469750889679721E-2"/>
                </c:manualLayout>
              </c:layout>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Val val="1"/>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sume_euro_0122_graf!$C$2:$O$2</c:f>
              <c:strCache>
                <c:ptCount val="13"/>
                <c:pt idx="0">
                  <c:v>Ianuarie 2021'</c:v>
                </c:pt>
                <c:pt idx="1">
                  <c:v>Februarie 2021'</c:v>
                </c:pt>
                <c:pt idx="2">
                  <c:v>Martie 2021'</c:v>
                </c:pt>
                <c:pt idx="3">
                  <c:v>Aprilie 2021'</c:v>
                </c:pt>
                <c:pt idx="4">
                  <c:v>Mai 2021'</c:v>
                </c:pt>
                <c:pt idx="5">
                  <c:v>Iunie 2021'</c:v>
                </c:pt>
                <c:pt idx="6">
                  <c:v>Iulie 2021'</c:v>
                </c:pt>
                <c:pt idx="7">
                  <c:v>August 2021'</c:v>
                </c:pt>
                <c:pt idx="8">
                  <c:v>Septembrie 2021'</c:v>
                </c:pt>
                <c:pt idx="9">
                  <c:v>Octombrie 2021'</c:v>
                </c:pt>
                <c:pt idx="10">
                  <c:v>Noiembrie 2021'</c:v>
                </c:pt>
                <c:pt idx="11">
                  <c:v>Decembrie 2021'</c:v>
                </c:pt>
                <c:pt idx="12">
                  <c:v>Ianuarie 2022'</c:v>
                </c:pt>
              </c:strCache>
            </c:strRef>
          </c:cat>
          <c:val>
            <c:numRef>
              <c:f>sume_euro_0122_graf!$C$5:$O$5</c:f>
              <c:numCache>
                <c:formatCode>#,##0</c:formatCode>
                <c:ptCount val="13"/>
                <c:pt idx="0">
                  <c:v>772491382</c:v>
                </c:pt>
                <c:pt idx="1">
                  <c:v>776654137</c:v>
                </c:pt>
                <c:pt idx="2">
                  <c:v>811029485</c:v>
                </c:pt>
                <c:pt idx="3">
                  <c:v>827226896</c:v>
                </c:pt>
                <c:pt idx="4">
                  <c:v>811793342</c:v>
                </c:pt>
                <c:pt idx="5">
                  <c:v>841919456</c:v>
                </c:pt>
                <c:pt idx="6">
                  <c:v>790529757</c:v>
                </c:pt>
                <c:pt idx="7">
                  <c:v>841245467</c:v>
                </c:pt>
                <c:pt idx="8">
                  <c:v>821777260</c:v>
                </c:pt>
                <c:pt idx="9">
                  <c:v>822879599</c:v>
                </c:pt>
                <c:pt idx="10">
                  <c:v>839542638</c:v>
                </c:pt>
                <c:pt idx="11">
                  <c:v>968903737</c:v>
                </c:pt>
                <c:pt idx="12">
                  <c:v>854142630</c:v>
                </c:pt>
              </c:numCache>
            </c:numRef>
          </c:val>
        </c:ser>
        <c:dLbls>
          <c:showVal val="1"/>
        </c:dLbls>
        <c:marker val="1"/>
        <c:axId val="112310912"/>
        <c:axId val="112337664"/>
      </c:lineChart>
      <c:catAx>
        <c:axId val="112310912"/>
        <c:scaling>
          <c:orientation val="minMax"/>
        </c:scaling>
        <c:axPos val="b"/>
        <c:title>
          <c:tx>
            <c:rich>
              <a:bodyPr/>
              <a:lstStyle/>
              <a:p>
                <a:pPr>
                  <a:defRPr sz="1000" b="1" i="0" u="none" strike="noStrike" baseline="0">
                    <a:solidFill>
                      <a:srgbClr val="333399"/>
                    </a:solidFill>
                    <a:latin typeface="Arial"/>
                    <a:ea typeface="Arial"/>
                    <a:cs typeface="Arial"/>
                  </a:defRPr>
                </a:pPr>
                <a:r>
                  <a:rPr lang="en-US"/>
                  <a:t>Luna de referinta</a:t>
                </a:r>
              </a:p>
            </c:rich>
          </c:tx>
          <c:layout>
            <c:manualLayout>
              <c:xMode val="edge"/>
              <c:yMode val="edge"/>
              <c:x val="0.4156010230179028"/>
              <c:y val="0.93488469755234083"/>
            </c:manualLayout>
          </c:layout>
          <c:spPr>
            <a:noFill/>
            <a:ln w="25400">
              <a:noFill/>
            </a:ln>
          </c:spPr>
        </c:title>
        <c:numFmt formatCode="mmm\/yy" sourceLinked="1"/>
        <c:tickLblPos val="nextTo"/>
        <c:spPr>
          <a:ln w="3175">
            <a:solidFill>
              <a:srgbClr val="000000"/>
            </a:solidFill>
            <a:prstDash val="solid"/>
          </a:ln>
        </c:spPr>
        <c:txPr>
          <a:bodyPr rot="0" vert="horz"/>
          <a:lstStyle/>
          <a:p>
            <a:pPr>
              <a:defRPr sz="750" b="0" i="0" u="none" strike="noStrike" baseline="0">
                <a:solidFill>
                  <a:sysClr val="windowText" lastClr="000000"/>
                </a:solidFill>
                <a:latin typeface="Arial"/>
                <a:ea typeface="Arial"/>
                <a:cs typeface="Arial"/>
              </a:defRPr>
            </a:pPr>
            <a:endParaRPr lang="en-US"/>
          </a:p>
        </c:txPr>
        <c:crossAx val="112337664"/>
        <c:crosses val="autoZero"/>
        <c:auto val="1"/>
        <c:lblAlgn val="ctr"/>
        <c:lblOffset val="100"/>
        <c:tickLblSkip val="1"/>
        <c:tickMarkSkip val="1"/>
      </c:catAx>
      <c:valAx>
        <c:axId val="112337664"/>
        <c:scaling>
          <c:orientation val="minMax"/>
          <c:max val="1050000000"/>
          <c:min val="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00" b="1" i="0" u="none" strike="noStrike" baseline="0">
                <a:solidFill>
                  <a:sysClr val="windowText" lastClr="000000"/>
                </a:solidFill>
                <a:latin typeface="Arial"/>
                <a:ea typeface="Arial"/>
                <a:cs typeface="Arial"/>
              </a:defRPr>
            </a:pPr>
            <a:endParaRPr lang="en-US"/>
          </a:p>
        </c:txPr>
        <c:crossAx val="112310912"/>
        <c:crosses val="autoZero"/>
        <c:crossBetween val="between"/>
        <c:majorUnit val="50000000"/>
        <c:minorUnit val="20000000"/>
      </c:valAx>
      <c:spPr>
        <a:solidFill>
          <a:schemeClr val="accent4">
            <a:lumMod val="20000"/>
            <a:lumOff val="80000"/>
          </a:schemeClr>
        </a:solidFill>
        <a:ln w="12700">
          <a:solidFill>
            <a:srgbClr val="808080"/>
          </a:solidFill>
          <a:prstDash val="solid"/>
        </a:ln>
      </c:spPr>
    </c:plotArea>
    <c:legend>
      <c:legendPos val="t"/>
      <c:layout>
        <c:manualLayout>
          <c:xMode val="edge"/>
          <c:yMode val="edge"/>
          <c:x val="0.35038363171355502"/>
          <c:y val="1.1627906976744184E-2"/>
          <c:w val="0.27621483375959088"/>
          <c:h val="6.0465116279069767E-2"/>
        </c:manualLayout>
      </c:layout>
      <c:spPr>
        <a:solidFill>
          <a:schemeClr val="accent4">
            <a:lumMod val="20000"/>
            <a:lumOff val="80000"/>
          </a:schemeClr>
        </a:solidFill>
        <a:ln w="3175">
          <a:solidFill>
            <a:srgbClr val="000000"/>
          </a:solidFill>
          <a:prstDash val="solid"/>
        </a:ln>
      </c:spPr>
      <c:txPr>
        <a:bodyPr/>
        <a:lstStyle/>
        <a:p>
          <a:pPr>
            <a:defRPr sz="825" b="1" i="0" u="none" strike="noStrike" baseline="0">
              <a:solidFill>
                <a:srgbClr val="000000"/>
              </a:solidFill>
              <a:latin typeface="Arial"/>
              <a:ea typeface="Arial"/>
              <a:cs typeface="Arial"/>
            </a:defRPr>
          </a:pPr>
          <a:endParaRPr lang="en-US"/>
        </a:p>
      </c:txPr>
    </c:legend>
    <c:plotVisOnly val="1"/>
    <c:dispBlanksAs val="gap"/>
  </c:chart>
  <c:spPr>
    <a:solidFill>
      <a:schemeClr val="accent4">
        <a:lumMod val="60000"/>
        <a:lumOff val="40000"/>
      </a:schemeClr>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ysClr val="windowText" lastClr="000000"/>
                </a:solidFill>
                <a:latin typeface="Arial"/>
                <a:ea typeface="Arial"/>
                <a:cs typeface="Arial"/>
              </a:defRPr>
            </a:pPr>
            <a:r>
              <a:rPr lang="en-US" sz="1000">
                <a:solidFill>
                  <a:sysClr val="windowText" lastClr="000000"/>
                </a:solidFill>
              </a:rPr>
              <a:t>Evolutia numarului de participanti
ianuarie 2021 - ianuarie 2022
</a:t>
            </a:r>
          </a:p>
        </c:rich>
      </c:tx>
      <c:layout>
        <c:manualLayout>
          <c:xMode val="edge"/>
          <c:yMode val="edge"/>
          <c:x val="0.35737964631027813"/>
          <c:y val="3.3945205668189121E-2"/>
        </c:manualLayout>
      </c:layout>
      <c:spPr>
        <a:noFill/>
        <a:ln w="25400">
          <a:noFill/>
        </a:ln>
      </c:spPr>
    </c:title>
    <c:plotArea>
      <c:layout>
        <c:manualLayout>
          <c:layoutTarget val="inner"/>
          <c:xMode val="edge"/>
          <c:yMode val="edge"/>
          <c:x val="9.2545045228805106E-2"/>
          <c:y val="0.18372750504302271"/>
          <c:w val="0.87789258182324836"/>
          <c:h val="0.63254755307669253"/>
        </c:manualLayout>
      </c:layout>
      <c:lineChart>
        <c:grouping val="standard"/>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dLbls>
            <c:dLbl>
              <c:idx val="0"/>
              <c:layout>
                <c:manualLayout>
                  <c:x val="-4.2762524765730794E-2"/>
                  <c:y val="6.456033704890099E-2"/>
                </c:manualLayout>
              </c:layout>
              <c:dLblPos val="r"/>
              <c:showVal val="1"/>
            </c:dLbl>
            <c:dLbl>
              <c:idx val="1"/>
              <c:layout>
                <c:manualLayout>
                  <c:x val="-4.8596004926332939E-2"/>
                  <c:y val="-4.9959437008801476E-2"/>
                </c:manualLayout>
              </c:layout>
              <c:dLblPos val="r"/>
              <c:showVal val="1"/>
            </c:dLbl>
            <c:dLbl>
              <c:idx val="2"/>
              <c:layout>
                <c:manualLayout>
                  <c:x val="-4.8002745834934774E-2"/>
                  <c:y val="6.9290244164930764E-2"/>
                </c:manualLayout>
              </c:layout>
              <c:dLblPos val="r"/>
              <c:showVal val="1"/>
            </c:dLbl>
            <c:dLbl>
              <c:idx val="3"/>
              <c:layout>
                <c:manualLayout>
                  <c:x val="-5.5121573845936973E-2"/>
                  <c:y val="-4.8216840372618232E-2"/>
                </c:manualLayout>
              </c:layout>
              <c:dLblPos val="r"/>
              <c:showVal val="1"/>
            </c:dLbl>
            <c:dLbl>
              <c:idx val="4"/>
              <c:layout>
                <c:manualLayout>
                  <c:x val="-3.3962749148137586E-2"/>
                  <c:y val="-5.0658563216185074E-2"/>
                </c:manualLayout>
              </c:layout>
              <c:dLblPos val="r"/>
              <c:showVal val="1"/>
            </c:dLbl>
            <c:dLbl>
              <c:idx val="5"/>
              <c:layout>
                <c:manualLayout>
                  <c:x val="-3.4654837907139475E-2"/>
                  <c:y val="3.4761000557487542E-2"/>
                </c:manualLayout>
              </c:layout>
              <c:dLblPos val="r"/>
              <c:showVal val="1"/>
            </c:dLbl>
            <c:dLbl>
              <c:idx val="6"/>
              <c:layout>
                <c:manualLayout>
                  <c:x val="-5.334193151631382E-2"/>
                  <c:y val="-7.9095234395358913E-2"/>
                </c:manualLayout>
              </c:layout>
              <c:dLblPos val="r"/>
              <c:showVal val="1"/>
            </c:dLbl>
            <c:dLbl>
              <c:idx val="7"/>
              <c:layout>
                <c:manualLayout>
                  <c:x val="-6.1746107377716207E-2"/>
                  <c:y val="3.4992434049782174E-2"/>
                </c:manualLayout>
              </c:layout>
              <c:dLblPos val="r"/>
              <c:showVal val="1"/>
            </c:dLbl>
            <c:dLbl>
              <c:idx val="8"/>
              <c:layout>
                <c:manualLayout>
                  <c:x val="-6.8864935388718351E-2"/>
                  <c:y val="-6.8927234241701996E-2"/>
                </c:manualLayout>
              </c:layout>
              <c:dLblPos val="r"/>
              <c:showVal val="1"/>
            </c:dLbl>
            <c:dLbl>
              <c:idx val="9"/>
              <c:layout>
                <c:manualLayout>
                  <c:x val="-4.5135414990118895E-2"/>
                  <c:y val="-4.6686543032871806E-2"/>
                </c:manualLayout>
              </c:layout>
              <c:dLblPos val="r"/>
              <c:showVal val="1"/>
            </c:dLbl>
            <c:dLbl>
              <c:idx val="10"/>
              <c:layout>
                <c:manualLayout>
                  <c:x val="-4.9683547300320992E-2"/>
                  <c:y val="8.0039244143402397E-2"/>
                </c:manualLayout>
              </c:layout>
              <c:dLblPos val="r"/>
              <c:showVal val="1"/>
            </c:dLbl>
            <c:dLbl>
              <c:idx val="11"/>
              <c:layout>
                <c:manualLayout>
                  <c:x val="-2.9810070452921705E-2"/>
                  <c:y val="4.7974594536379492E-2"/>
                </c:manualLayout>
              </c:layout>
              <c:dLblPos val="r"/>
              <c:showVal val="1"/>
            </c:dLbl>
            <c:dLbl>
              <c:idx val="12"/>
              <c:layout>
                <c:manualLayout>
                  <c:x val="-2.5217879256448531E-2"/>
                  <c:y val="-6.5821024800461328E-2"/>
                </c:manualLayout>
              </c:layout>
              <c:dLblPos val="r"/>
              <c:showVal val="1"/>
            </c:dLbl>
            <c:dLbl>
              <c:idx val="13"/>
              <c:layout>
                <c:manualLayout>
                  <c:x val="-5.6666457171758888E-2"/>
                  <c:y val="-3.631210020903073E-2"/>
                </c:manualLayout>
              </c:layout>
              <c:dLblPos val="r"/>
              <c:showVal val="1"/>
            </c:dLbl>
            <c:dLbl>
              <c:idx val="14"/>
              <c:layout>
                <c:manualLayout>
                  <c:x val="-3.3075654596767201E-2"/>
                  <c:y val="2.9389724488031881E-2"/>
                </c:manualLayout>
              </c:layout>
              <c:dLblPos val="r"/>
              <c:showVal val="1"/>
            </c:dLbl>
            <c:dLbl>
              <c:idx val="15"/>
              <c:layout>
                <c:manualLayout>
                  <c:x val="-1.0054977449369588E-2"/>
                  <c:y val="3.3440834865701659E-2"/>
                </c:manualLayout>
              </c:layout>
              <c:dLblPos val="r"/>
              <c:showVal val="1"/>
            </c:dLbl>
            <c:dLbl>
              <c:idx val="16"/>
              <c:layout>
                <c:manualLayout>
                  <c:x val="-4.689741034366144E-2"/>
                  <c:y val="-2.7420120389142932E-2"/>
                </c:manualLayout>
              </c:layout>
              <c:dLblPos val="r"/>
              <c:showVal val="1"/>
            </c:dLbl>
            <c:dLbl>
              <c:idx val="17"/>
              <c:layout>
                <c:manualLayout>
                  <c:x val="-3.584936717573934E-2"/>
                  <c:y val="2.7386015370833121E-2"/>
                </c:manualLayout>
              </c:layout>
              <c:dLblPos val="r"/>
              <c:showVal val="1"/>
            </c:dLbl>
            <c:dLbl>
              <c:idx val="18"/>
              <c:layout>
                <c:manualLayout>
                  <c:x val="-1.1118313745559456E-2"/>
                  <c:y val="3.4161912395681074E-2"/>
                </c:manualLayout>
              </c:layout>
              <c:dLblPos val="r"/>
              <c:showVal val="1"/>
            </c:dLbl>
            <c:dLbl>
              <c:idx val="19"/>
              <c:layout>
                <c:manualLayout>
                  <c:x val="-3.8838739798346192E-2"/>
                  <c:y val="-3.1449227529193588E-2"/>
                </c:manualLayout>
              </c:layout>
              <c:dLblPos val="r"/>
              <c:showVal val="1"/>
            </c:dLbl>
            <c:dLbl>
              <c:idx val="20"/>
              <c:layout>
                <c:manualLayout>
                  <c:x val="-2.2659567782077443E-2"/>
                  <c:y val="3.7618778191648231E-2"/>
                </c:manualLayout>
              </c:layout>
              <c:dLblPos val="r"/>
              <c:showVal val="1"/>
            </c:dLbl>
            <c:dLbl>
              <c:idx val="21"/>
              <c:layout>
                <c:manualLayout>
                  <c:x val="-1.6742653462501929E-2"/>
                  <c:y val="2.679035629528349E-2"/>
                </c:manualLayout>
              </c:layout>
              <c:dLblPos val="r"/>
              <c:showVal val="1"/>
            </c:dLbl>
            <c:dLbl>
              <c:idx val="22"/>
              <c:layout>
                <c:manualLayout>
                  <c:x val="-2.1658122267213791E-2"/>
                  <c:y val="1.5009822873937225E-2"/>
                </c:manualLayout>
              </c:layout>
              <c:dLblPos val="r"/>
              <c:showVal val="1"/>
            </c:dLbl>
            <c:dLbl>
              <c:idx val="23"/>
              <c:layout>
                <c:manualLayout>
                  <c:x val="-6.0781056871881928E-2"/>
                  <c:y val="-1.9490625049114425E-2"/>
                </c:manualLayout>
              </c:layout>
              <c:dLblPos val="r"/>
              <c:showVal val="1"/>
            </c:dLbl>
            <c:dLbl>
              <c:idx val="24"/>
              <c:layout>
                <c:manualLayout>
                  <c:x val="-2.635787117260285E-2"/>
                  <c:y val="4.0642337372499109E-2"/>
                </c:manualLayout>
              </c:layout>
              <c:dLblPos val="r"/>
              <c:showVal val="1"/>
            </c:dLbl>
            <c:dLbl>
              <c:idx val="25"/>
              <c:layout>
                <c:manualLayout>
                  <c:x val="-5.4078357081077513E-2"/>
                  <c:y val="-3.8605780564854572E-2"/>
                </c:manualLayout>
              </c:layout>
              <c:dLblPos val="r"/>
              <c:showVal val="1"/>
            </c:dLbl>
            <c:dLbl>
              <c:idx val="26"/>
              <c:layout>
                <c:manualLayout>
                  <c:x val="-4.2460128629873382E-2"/>
                  <c:y val="2.6838606252062757E-2"/>
                </c:manualLayout>
              </c:layout>
              <c:dLblPos val="r"/>
              <c:showVal val="1"/>
            </c:dLbl>
            <c:dLbl>
              <c:idx val="27"/>
              <c:layout>
                <c:manualLayout>
                  <c:x val="-4.110421773105042E-2"/>
                  <c:y val="-2.2029798670375803E-2"/>
                </c:manualLayout>
              </c:layout>
              <c:dLblPos val="r"/>
              <c:showVal val="1"/>
            </c:dLbl>
            <c:dLbl>
              <c:idx val="28"/>
              <c:layout>
                <c:manualLayout>
                  <c:x val="-4.6589811963356327E-2"/>
                  <c:y val="3.0531692520470926E-2"/>
                </c:manualLayout>
              </c:layout>
              <c:dLblPos val="r"/>
              <c:showVal val="1"/>
            </c:dLbl>
            <c:dLbl>
              <c:idx val="29"/>
              <c:layout>
                <c:manualLayout>
                  <c:x val="-4.6374151919721593E-2"/>
                  <c:y val="-2.2829302025869573E-2"/>
                </c:manualLayout>
              </c:layout>
              <c:dLblPos val="r"/>
              <c:showVal val="1"/>
            </c:dLbl>
            <c:dLbl>
              <c:idx val="30"/>
              <c:layout>
                <c:manualLayout>
                  <c:x val="-2.9624794620170796E-2"/>
                  <c:y val="3.9970924293145992E-2"/>
                </c:manualLayout>
              </c:layout>
              <c:dLblPos val="r"/>
              <c:showVal val="1"/>
            </c:dLbl>
            <c:dLbl>
              <c:idx val="31"/>
              <c:layout>
                <c:manualLayout>
                  <c:x val="-2.3707880300595178E-2"/>
                  <c:y val="3.0035833844122773E-2"/>
                </c:manualLayout>
              </c:layout>
              <c:dLblPos val="r"/>
              <c:showVal val="1"/>
            </c:dLbl>
            <c:dLbl>
              <c:idx val="32"/>
              <c:layout>
                <c:manualLayout>
                  <c:x val="-8.6689591395146294E-3"/>
                  <c:y val="2.3224574473101021E-2"/>
                </c:manualLayout>
              </c:layout>
              <c:dLblPos val="r"/>
              <c:showVal val="1"/>
            </c:dLbl>
            <c:dLbl>
              <c:idx val="33"/>
              <c:layout>
                <c:manualLayout>
                  <c:x val="-6.7746283709975305E-2"/>
                  <c:y val="-1.5403680827321783E-2"/>
                </c:manualLayout>
              </c:layout>
              <c:dLblPos val="r"/>
              <c:showVal val="1"/>
            </c:dLbl>
            <c:dLbl>
              <c:idx val="34"/>
              <c:layout>
                <c:manualLayout>
                  <c:x val="-2.5341342024379217E-2"/>
                  <c:y val="2.3801845128640326E-2"/>
                </c:manualLayout>
              </c:layout>
              <c:dLblPos val="r"/>
              <c:showVal val="1"/>
            </c:dLbl>
            <c:dLbl>
              <c:idx val="35"/>
              <c:layout>
                <c:manualLayout>
                  <c:x val="-5.0211200794883469E-2"/>
                  <c:y val="-2.278199506498816E-2"/>
                </c:manualLayout>
              </c:layout>
              <c:dLblPos val="r"/>
              <c:showVal val="1"/>
            </c:dLbl>
            <c:dLbl>
              <c:idx val="36"/>
              <c:layout>
                <c:manualLayout>
                  <c:x val="-2.5480147364703665E-2"/>
                  <c:y val="2.832461062127712E-2"/>
                </c:manualLayout>
              </c:layout>
              <c:dLblPos val="r"/>
              <c:showVal val="1"/>
            </c:dLbl>
            <c:dLbl>
              <c:idx val="37"/>
              <c:layout>
                <c:manualLayout>
                  <c:x val="-4.3508441148391183E-2"/>
                  <c:y val="-2.7711506121615066E-2"/>
                </c:manualLayout>
              </c:layout>
              <c:dLblPos val="r"/>
              <c:showVal val="1"/>
            </c:dLbl>
            <c:dLbl>
              <c:idx val="38"/>
              <c:layout>
                <c:manualLayout>
                  <c:x val="-2.2768265711369827E-2"/>
                  <c:y val="3.653401857701917E-2"/>
                </c:manualLayout>
              </c:layout>
              <c:dLblPos val="r"/>
              <c:showVal val="1"/>
            </c:dLbl>
            <c:dLbl>
              <c:idx val="39"/>
              <c:layout>
                <c:manualLayout>
                  <c:x val="-2.0842229384952827E-2"/>
                  <c:y val="2.4555770349065646E-2"/>
                </c:manualLayout>
              </c:layout>
              <c:dLblPos val="r"/>
              <c:showVal val="1"/>
            </c:dLbl>
            <c:dLbl>
              <c:idx val="40"/>
              <c:layout>
                <c:manualLayout>
                  <c:x val="-4.7422404582551411E-2"/>
                  <c:y val="-2.4300375626699375E-2"/>
                </c:manualLayout>
              </c:layout>
              <c:dLblPos val="r"/>
              <c:showVal val="1"/>
            </c:dLbl>
            <c:dLbl>
              <c:idx val="41"/>
              <c:layout>
                <c:manualLayout>
                  <c:x val="-2.3831602007559696E-2"/>
                  <c:y val="2.897150580728303E-2"/>
                </c:manualLayout>
              </c:layout>
              <c:dLblPos val="r"/>
              <c:showVal val="1"/>
            </c:dLbl>
            <c:dLbl>
              <c:idx val="42"/>
              <c:layout>
                <c:manualLayout>
                  <c:x val="-5.0981962488440363E-2"/>
                  <c:y val="-2.1215050214531572E-2"/>
                </c:manualLayout>
              </c:layout>
              <c:dLblPos val="r"/>
              <c:showVal val="1"/>
            </c:dLbl>
            <c:dLbl>
              <c:idx val="43"/>
              <c:layout>
                <c:manualLayout>
                  <c:x val="-2.5110658203072345E-2"/>
                  <c:y val="2.9228000691530309E-2"/>
                </c:manualLayout>
              </c:layout>
              <c:dLblPos val="r"/>
              <c:showVal val="1"/>
            </c:dLbl>
            <c:dLbl>
              <c:idx val="44"/>
              <c:layout>
                <c:manualLayout>
                  <c:x val="-4.7699955407512477E-2"/>
                  <c:y val="-1.5318025366589709E-2"/>
                </c:manualLayout>
              </c:layout>
              <c:dLblPos val="r"/>
              <c:showVal val="1"/>
            </c:dLbl>
            <c:dLbl>
              <c:idx val="45"/>
              <c:layout>
                <c:manualLayout>
                  <c:x val="-2.5249403687708862E-2"/>
                  <c:y val="2.0487371713266346E-2"/>
                </c:manualLayout>
              </c:layout>
              <c:dLblPos val="r"/>
              <c:showVal val="1"/>
            </c:dLbl>
            <c:dLbl>
              <c:idx val="46"/>
              <c:layout>
                <c:manualLayout>
                  <c:x val="-5.2969889596183588E-2"/>
                  <c:y val="-2.2948119509013518E-2"/>
                </c:manualLayout>
              </c:layout>
              <c:dLblPos val="r"/>
              <c:showVal val="1"/>
            </c:dLbl>
            <c:dLbl>
              <c:idx val="47"/>
              <c:layout>
                <c:manualLayout>
                  <c:x val="-2.6528400027533587E-2"/>
                  <c:y val="2.5166831690948754E-2"/>
                </c:manualLayout>
              </c:layout>
              <c:dLblPos val="r"/>
              <c:showVal val="1"/>
            </c:dLbl>
            <c:dLbl>
              <c:idx val="48"/>
              <c:layout>
                <c:manualLayout>
                  <c:x val="-4.6267129949691309E-2"/>
                  <c:y val="-1.52675750860484E-2"/>
                </c:manualLayout>
              </c:layout>
              <c:dLblPos val="r"/>
              <c:showVal val="1"/>
            </c:dLbl>
            <c:dLbl>
              <c:idx val="49"/>
              <c:layout>
                <c:manualLayout>
                  <c:x val="-2.2676327374699594E-2"/>
                  <c:y val="3.6932905841859563E-2"/>
                </c:manualLayout>
              </c:layout>
              <c:dLblPos val="r"/>
              <c:showVal val="1"/>
            </c:dLbl>
            <c:dLbl>
              <c:idx val="50"/>
              <c:layout>
                <c:manualLayout>
                  <c:x val="-4.0704681014075067E-2"/>
                  <c:y val="-3.2378864318606905E-2"/>
                </c:manualLayout>
              </c:layout>
              <c:dLblPos val="r"/>
              <c:showVal val="1"/>
            </c:dLbl>
            <c:dLbl>
              <c:idx val="51"/>
              <c:layout>
                <c:manualLayout>
                  <c:x val="-2.6805950852494553E-2"/>
                  <c:y val="1.5170289342574665E-2"/>
                </c:manualLayout>
              </c:layout>
              <c:dLblPos val="r"/>
              <c:showVal val="1"/>
            </c:dLbl>
            <c:dLbl>
              <c:idx val="52"/>
              <c:layout>
                <c:manualLayout>
                  <c:x val="-3.400192136758276E-2"/>
                  <c:y val="-1.9755449730460329E-2"/>
                </c:manualLayout>
              </c:layout>
              <c:dLblPos val="r"/>
              <c:showVal val="1"/>
            </c:dLbl>
            <c:dLbl>
              <c:idx val="53"/>
              <c:layout>
                <c:manualLayout>
                  <c:x val="-2.2383752772066508E-2"/>
                  <c:y val="2.3099941848586287E-2"/>
                </c:manualLayout>
              </c:layout>
              <c:dLblPos val="r"/>
              <c:showVal val="1"/>
            </c:dLbl>
            <c:dLbl>
              <c:idx val="54"/>
              <c:layout>
                <c:manualLayout>
                  <c:x val="-3.6421168562595592E-2"/>
                  <c:y val="-2.9846763166580227E-2"/>
                </c:manualLayout>
              </c:layout>
              <c:dLblPos val="r"/>
              <c:showVal val="1"/>
            </c:dLbl>
            <c:dLbl>
              <c:idx val="55"/>
              <c:layout>
                <c:manualLayout>
                  <c:x val="-2.5373125394673377E-2"/>
                  <c:y val="2.0782686595313283E-2"/>
                </c:manualLayout>
              </c:layout>
              <c:dLblPos val="r"/>
              <c:showVal val="1"/>
            </c:dLbl>
            <c:dLbl>
              <c:idx val="56"/>
              <c:layout>
                <c:manualLayout>
                  <c:x val="-3.2569095909761481E-2"/>
                  <c:y val="-3.0535778836028746E-2"/>
                </c:manualLayout>
              </c:layout>
              <c:dLblPos val="r"/>
              <c:showVal val="1"/>
            </c:dLbl>
            <c:dLbl>
              <c:idx val="57"/>
              <c:layout>
                <c:manualLayout>
                  <c:x val="-2.3801554452215677E-2"/>
                  <c:y val="2.402564948842472E-2"/>
                </c:manualLayout>
              </c:layout>
              <c:dLblPos val="r"/>
              <c:showVal val="1"/>
            </c:dLbl>
            <c:dLbl>
              <c:idx val="58"/>
              <c:layout>
                <c:manualLayout>
                  <c:x val="-4.0689597380715106E-2"/>
                  <c:y val="-3.63374039322929E-2"/>
                </c:manualLayout>
              </c:layout>
              <c:dLblPos val="r"/>
              <c:showVal val="1"/>
            </c:dLbl>
            <c:dLbl>
              <c:idx val="59"/>
              <c:layout>
                <c:manualLayout>
                  <c:x val="-2.5080550792040392E-2"/>
                  <c:y val="2.503732692096125E-2"/>
                </c:manualLayout>
              </c:layout>
              <c:dLblPos val="r"/>
              <c:showVal val="1"/>
            </c:dLbl>
            <c:dLbl>
              <c:idx val="60"/>
              <c:layout>
                <c:manualLayout>
                  <c:x val="-2.885971921696788E-2"/>
                  <c:y val="-2.3972684552155538E-2"/>
                </c:manualLayout>
              </c:layout>
              <c:dLblPos val="r"/>
              <c:showVal val="1"/>
            </c:dLbl>
            <c:dLbl>
              <c:idx val="61"/>
              <c:layout>
                <c:manualLayout>
                  <c:x val="-1.4036458099522055E-2"/>
                  <c:y val="2.0388671475945749E-2"/>
                </c:manualLayout>
              </c:layout>
              <c:dLblPos val="r"/>
              <c:showVal val="1"/>
            </c:dLbl>
            <c:dLbl>
              <c:idx val="62"/>
              <c:layout>
                <c:manualLayout>
                  <c:x val="-3.0117586498950243E-3"/>
                  <c:y val="5.5789523315573547E-2"/>
                </c:manualLayout>
              </c:layout>
              <c:dLblPos val="r"/>
              <c:showVal val="1"/>
            </c:dLbl>
            <c:dLbl>
              <c:idx val="63"/>
              <c:layout>
                <c:manualLayout>
                  <c:x val="-1.59812891119511E-2"/>
                  <c:y val="2.0196614644726288E-2"/>
                </c:manualLayout>
              </c:layout>
              <c:dLblPos val="r"/>
              <c:showVal val="1"/>
            </c:dLbl>
            <c:dLbl>
              <c:idx val="64"/>
              <c:layout>
                <c:manualLayout>
                  <c:x val="-3.1231321284383374E-2"/>
                  <c:y val="-3.4344224935954917E-2"/>
                </c:manualLayout>
              </c:layout>
              <c:dLblPos val="r"/>
              <c:showVal val="1"/>
            </c:dLbl>
            <c:dLbl>
              <c:idx val="65"/>
              <c:layout>
                <c:manualLayout>
                  <c:x val="-1.8545147649018226E-2"/>
                  <c:y val="1.613041633268892E-2"/>
                </c:manualLayout>
              </c:layout>
              <c:dLblPos val="r"/>
              <c:showVal val="1"/>
            </c:dLbl>
            <c:dLbl>
              <c:idx val="66"/>
              <c:layout>
                <c:manualLayout>
                  <c:x val="-2.866405097310383E-2"/>
                  <c:y val="-3.5330598645229271E-2"/>
                </c:manualLayout>
              </c:layout>
              <c:dLblPos val="r"/>
              <c:showVal val="1"/>
            </c:dLbl>
            <c:dLbl>
              <c:idx val="67"/>
              <c:layout>
                <c:manualLayout>
                  <c:x val="-1.8258438903802923E-2"/>
                  <c:y val="6.1367186886070374E-2"/>
                </c:manualLayout>
              </c:layout>
              <c:dLblPos val="r"/>
              <c:showVal val="1"/>
            </c:dLbl>
            <c:dLbl>
              <c:idx val="68"/>
              <c:layout>
                <c:manualLayout>
                  <c:x val="-1.5834522965130982E-2"/>
                  <c:y val="3.6416301255756192E-2"/>
                </c:manualLayout>
              </c:layout>
              <c:dLblPos val="r"/>
              <c:showVal val="1"/>
            </c:dLbl>
            <c:dLbl>
              <c:idx val="69"/>
              <c:layout>
                <c:manualLayout>
                  <c:x val="-2.9374178854781101E-2"/>
                  <c:y val="-2.4160026403885166E-2"/>
                </c:manualLayout>
              </c:layout>
              <c:dLblPos val="r"/>
              <c:showVal val="1"/>
            </c:dLbl>
            <c:dLbl>
              <c:idx val="70"/>
              <c:layout>
                <c:manualLayout>
                  <c:x val="-1.8968566785480201E-2"/>
                  <c:y val="2.3002027441180625E-2"/>
                </c:manualLayout>
              </c:layout>
              <c:dLblPos val="r"/>
              <c:showVal val="1"/>
            </c:dLbl>
            <c:dLbl>
              <c:idx val="71"/>
              <c:layout>
                <c:manualLayout>
                  <c:x val="-1.882515255718456E-2"/>
                  <c:y val="4.700803118173099E-2"/>
                </c:manualLayout>
              </c:layout>
              <c:dLblPos val="r"/>
              <c:showVal val="1"/>
            </c:dLbl>
            <c:dLbl>
              <c:idx val="72"/>
              <c:layout>
                <c:manualLayout>
                  <c:x val="-3.5215435584805041E-2"/>
                  <c:y val="-3.735709682996214E-2"/>
                </c:manualLayout>
              </c:layout>
              <c:dLblPos val="r"/>
              <c:showVal val="1"/>
            </c:dLbl>
            <c:dLbl>
              <c:idx val="73"/>
              <c:layout>
                <c:manualLayout>
                  <c:x val="-1.8538443811969268E-2"/>
                  <c:y val="2.2478036053876497E-2"/>
                </c:manualLayout>
              </c:layout>
              <c:dLblPos val="r"/>
              <c:showVal val="1"/>
            </c:dLbl>
            <c:dLbl>
              <c:idx val="74"/>
              <c:layout>
                <c:manualLayout>
                  <c:x val="-1.7457210665086473E-2"/>
                  <c:y val="-2.542159774938315E-2"/>
                </c:manualLayout>
              </c:layout>
              <c:dLblPos val="r"/>
              <c:showVal val="1"/>
            </c:dLbl>
            <c:dLbl>
              <c:idx val="75"/>
              <c:layout>
                <c:manualLayout>
                  <c:x val="2.8308149052635014E-3"/>
                  <c:y val="5.6136545806025735E-2"/>
                </c:manualLayout>
              </c:layout>
              <c:dLblPos val="r"/>
              <c:showVal val="1"/>
            </c:dLbl>
            <c:dLbl>
              <c:idx val="76"/>
              <c:layout>
                <c:manualLayout>
                  <c:x val="1.4783576796344058E-2"/>
                  <c:y val="-4.4305090606189717E-3"/>
                </c:manualLayout>
              </c:layout>
              <c:dLblPos val="r"/>
              <c:showVal val="1"/>
            </c:dLbl>
            <c:dLbl>
              <c:idx val="77"/>
              <c:layout>
                <c:manualLayout>
                  <c:x val="0"/>
                  <c:y val="3.5928143712574856E-2"/>
                </c:manualLayout>
              </c:layout>
              <c:dLblPos val="r"/>
              <c:showVal val="1"/>
            </c:dLbl>
            <c:dLbl>
              <c:idx val="78"/>
              <c:layout>
                <c:manualLayout>
                  <c:x val="-7.1949529683931609E-3"/>
                  <c:y val="-5.9757650054222289E-2"/>
                </c:manualLayout>
              </c:layout>
              <c:dLblPos val="r"/>
              <c:showVal val="1"/>
            </c:dLbl>
            <c:dLbl>
              <c:idx val="79"/>
              <c:layout>
                <c:manualLayout>
                  <c:x val="-1.4936986924524568E-3"/>
                  <c:y val="-7.367501218036368E-2"/>
                </c:manualLayout>
              </c:layout>
              <c:dLblPos val="r"/>
              <c:showVal val="1"/>
            </c:dLbl>
            <c:dLbl>
              <c:idx val="80"/>
              <c:layout>
                <c:manualLayout>
                  <c:x val="-1.4936986924524568E-3"/>
                  <c:y val="-8.675122196551778E-2"/>
                </c:manualLayout>
              </c:layout>
              <c:dLblPos val="r"/>
              <c:showVal val="1"/>
            </c:dLbl>
            <c:dLbl>
              <c:idx val="81"/>
              <c:layout>
                <c:manualLayout>
                  <c:x val="7.7453260189763525E-5"/>
                  <c:y val="-6.396011127351596E-2"/>
                </c:manualLayout>
              </c:layout>
              <c:dLblPos val="r"/>
              <c:showVal val="1"/>
            </c:dLbl>
            <c:dLbl>
              <c:idx val="82"/>
              <c:layout>
                <c:manualLayout>
                  <c:x val="-1.2896207244333865E-2"/>
                  <c:y val="9.7533908560831079E-2"/>
                </c:manualLayout>
              </c:layout>
              <c:dLblPos val="r"/>
              <c:showVal val="1"/>
            </c:dLbl>
            <c:dLbl>
              <c:idx val="83"/>
              <c:layout>
                <c:manualLayout>
                  <c:x val="-1.4936986924524568E-3"/>
                  <c:y val="3.0047778458830346E-2"/>
                </c:manualLayout>
              </c:layout>
              <c:dLblPos val="r"/>
              <c:showVal val="1"/>
            </c:dLbl>
            <c:dLbl>
              <c:idx val="84"/>
              <c:layout>
                <c:manualLayout>
                  <c:x val="-3.2731663958196752E-2"/>
                  <c:y val="-9.2158517610448382E-2"/>
                </c:manualLayout>
              </c:layout>
              <c:dLblPos val="r"/>
              <c:showVal val="1"/>
            </c:dLbl>
            <c:dLbl>
              <c:idx val="85"/>
              <c:layout>
                <c:manualLayout>
                  <c:x val="-3.2835633288142221E-2"/>
                  <c:y val="-2.1775189777924472E-2"/>
                </c:manualLayout>
              </c:layout>
              <c:dLblPos val="r"/>
              <c:showVal val="1"/>
            </c:dLbl>
            <c:dLbl>
              <c:idx val="87"/>
              <c:layout>
                <c:manualLayout>
                  <c:x val="-3.1903380948533094E-2"/>
                  <c:y val="-5.3509044902321355E-2"/>
                </c:manualLayout>
              </c:layout>
              <c:dLblPos val="r"/>
              <c:showVal val="1"/>
            </c:dLbl>
            <c:dLbl>
              <c:idx val="88"/>
              <c:layout>
                <c:manualLayout>
                  <c:x val="-3.2577475706072605E-2"/>
                  <c:y val="-2.8646800886416152E-2"/>
                </c:manualLayout>
              </c:layout>
              <c:dLblPos val="r"/>
              <c:showVal val="1"/>
            </c:dLbl>
            <c:dLbl>
              <c:idx val="89"/>
              <c:layout>
                <c:manualLayout>
                  <c:x val="-2.2588339513433024E-2"/>
                  <c:y val="-7.1179845034340786E-2"/>
                </c:manualLayout>
              </c:layout>
              <c:dLblPos val="r"/>
              <c:showVal val="1"/>
            </c:dLbl>
            <c:dLbl>
              <c:idx val="93"/>
              <c:layout>
                <c:manualLayout>
                  <c:x val="-1.5645559275149928E-3"/>
                  <c:y val="6.7163416653455252E-2"/>
                </c:manualLayout>
              </c:layout>
              <c:dLblPos val="r"/>
              <c:showVal val="1"/>
            </c:dLbl>
            <c:dLbl>
              <c:idx val="96"/>
              <c:layout>
                <c:manualLayout>
                  <c:x val="-3.360101843556982E-2"/>
                  <c:y val="-3.5906392573411577E-2"/>
                </c:manualLayout>
              </c:layout>
              <c:dLblPos val="r"/>
              <c:showVal val="1"/>
            </c:dLbl>
            <c:dLbl>
              <c:idx val="97"/>
              <c:layout>
                <c:manualLayout>
                  <c:x val="-3.0707026891099623E-2"/>
                  <c:y val="-5.9782803995138224E-2"/>
                </c:manualLayout>
              </c:layout>
              <c:dLblPos val="r"/>
              <c:showVal val="1"/>
            </c:dLbl>
            <c:dLbl>
              <c:idx val="98"/>
              <c:layout>
                <c:manualLayout>
                  <c:x val="9.3127760227576586E-3"/>
                  <c:y val="-0.16405379696665431"/>
                </c:manualLayout>
              </c:layout>
              <c:dLblPos val="r"/>
              <c:showVal val="1"/>
            </c:dLbl>
            <c:dLbl>
              <c:idx val="99"/>
              <c:layout>
                <c:manualLayout>
                  <c:x val="-2.1326166564508788E-2"/>
                  <c:y val="-3.4687593581003741E-2"/>
                </c:manualLayout>
              </c:layout>
              <c:dLblPos val="r"/>
              <c:showVal val="1"/>
            </c:dLbl>
            <c:dLbl>
              <c:idx val="100"/>
              <c:layout>
                <c:manualLayout>
                  <c:x val="-2.7414148081789137E-2"/>
                  <c:y val="-8.4896334266941487E-2"/>
                </c:manualLayout>
              </c:layout>
              <c:dLblPos val="r"/>
              <c:showVal val="1"/>
            </c:dLbl>
            <c:dLbl>
              <c:idx val="101"/>
              <c:layout>
                <c:manualLayout>
                  <c:x val="-3.4100994860672362E-2"/>
                  <c:y val="-0.11308478218746146"/>
                </c:manualLayout>
              </c:layout>
              <c:dLblPos val="r"/>
              <c:showVal val="1"/>
            </c:dLbl>
            <c:dLbl>
              <c:idx val="107"/>
              <c:layout>
                <c:manualLayout>
                  <c:x val="-5.086859352161819E-2"/>
                  <c:y val="-4.193591572865471E-2"/>
                </c:manualLayout>
              </c:layout>
              <c:dLblPos val="r"/>
              <c:showVal val="1"/>
            </c:dLbl>
            <c:dLbl>
              <c:idx val="109"/>
              <c:layout>
                <c:manualLayout>
                  <c:x val="-2.7614949962741428E-2"/>
                  <c:y val="-6.6252485483527385E-2"/>
                </c:manualLayout>
              </c:layout>
              <c:dLblPos val="r"/>
              <c:showVal val="1"/>
            </c:dLbl>
            <c:dLbl>
              <c:idx val="110"/>
              <c:layout>
                <c:manualLayout>
                  <c:x val="5.6993235448284567E-3"/>
                  <c:y val="-7.4094192250716118E-2"/>
                </c:manualLayout>
              </c:layout>
              <c:dLblPos val="r"/>
              <c:showVal val="1"/>
            </c:dLbl>
            <c:dLbl>
              <c:idx val="111"/>
              <c:layout>
                <c:manualLayout>
                  <c:x val="9.6793482693443135E-4"/>
                  <c:y val="-0.10305539812070473"/>
                </c:manualLayout>
              </c:layout>
              <c:dLblPos val="r"/>
              <c:showVal val="1"/>
            </c:dLbl>
            <c:dLbl>
              <c:idx val="112"/>
              <c:layout>
                <c:manualLayout>
                  <c:x val="-3.7804267521169964E-2"/>
                  <c:y val="-8.4287888609306874E-2"/>
                </c:manualLayout>
              </c:layout>
              <c:dLblPos val="r"/>
              <c:showVal val="1"/>
            </c:dLbl>
            <c:dLbl>
              <c:idx val="113"/>
              <c:layout>
                <c:manualLayout>
                  <c:x val="-3.7729888379005386E-2"/>
                  <c:y val="-0.12480622003469351"/>
                </c:manualLayout>
              </c:layout>
              <c:dLblPos val="r"/>
              <c:showVal val="1"/>
            </c:dLbl>
            <c:dLbl>
              <c:idx val="115"/>
              <c:layout>
                <c:manualLayout>
                  <c:x val="-2.9971997649583599E-2"/>
                  <c:y val="-1.4497599393533315E-2"/>
                </c:manualLayout>
              </c:layout>
              <c:dLblPos val="r"/>
              <c:showVal val="1"/>
            </c:dLbl>
            <c:dLbl>
              <c:idx val="116"/>
              <c:layout>
                <c:manualLayout>
                  <c:x val="-2.7895215232394594E-2"/>
                  <c:y val="-0.11802051230024238"/>
                </c:manualLayout>
              </c:layout>
              <c:dLblPos val="r"/>
              <c:showVal val="1"/>
            </c:dLbl>
            <c:dLbl>
              <c:idx val="118"/>
              <c:layout>
                <c:manualLayout>
                  <c:x val="-1.5731995252714161E-2"/>
                  <c:y val="4.0808334496686666E-2"/>
                </c:manualLayout>
              </c:layout>
              <c:dLblPos val="r"/>
              <c:showVal val="1"/>
            </c:dLbl>
            <c:dLbl>
              <c:idx val="119"/>
              <c:layout>
                <c:manualLayout>
                  <c:x val="-2.3266748555642348E-2"/>
                  <c:y val="-4.3047077507946549E-2"/>
                </c:manualLayout>
              </c:layout>
              <c:dLblPos val="r"/>
              <c:showVal val="1"/>
            </c:dLbl>
            <c:dLbl>
              <c:idx val="120"/>
              <c:layout>
                <c:manualLayout>
                  <c:x val="-3.9692979732433914E-3"/>
                  <c:y val="3.4831935331438697E-2"/>
                </c:manualLayout>
              </c:layout>
              <c:dLblPos val="r"/>
              <c:showVal val="1"/>
            </c:dLbl>
            <c:dLbl>
              <c:idx val="121"/>
              <c:layout>
                <c:manualLayout>
                  <c:x val="-1.1504051276171691E-2"/>
                  <c:y val="2.3573872538702519E-2"/>
                </c:manualLayout>
              </c:layout>
              <c:dLblPos val="r"/>
              <c:showVal val="1"/>
            </c:dLbl>
            <c:dLbl>
              <c:idx val="122"/>
              <c:layout>
                <c:manualLayout>
                  <c:x val="-1.943924318889995E-2"/>
                  <c:y val="-3.4434307806155202E-2"/>
                </c:manualLayout>
              </c:layout>
              <c:dLblPos val="r"/>
              <c:showVal val="1"/>
            </c:dLbl>
            <c:dLbl>
              <c:idx val="123"/>
              <c:layout>
                <c:manualLayout>
                  <c:x val="-1.9364864046735385E-2"/>
                  <c:y val="-7.0813601806476834E-2"/>
                </c:manualLayout>
              </c:layout>
              <c:dLblPos val="r"/>
              <c:showVal val="1"/>
            </c:dLbl>
            <c:dLbl>
              <c:idx val="124"/>
              <c:layout>
                <c:manualLayout>
                  <c:x val="-1.8089042939556214E-2"/>
                  <c:y val="3.9215877147196848E-2"/>
                </c:manualLayout>
              </c:layout>
              <c:dLblPos val="r"/>
              <c:showVal val="1"/>
            </c:dLbl>
            <c:dLbl>
              <c:idx val="125"/>
              <c:layout>
                <c:manualLayout>
                  <c:x val="-1.601226052236732E-2"/>
                  <c:y val="-0.1182018549621149"/>
                </c:manualLayout>
              </c:layout>
              <c:dLblPos val="r"/>
              <c:showVal val="1"/>
            </c:dLbl>
            <c:dLbl>
              <c:idx val="127"/>
              <c:layout>
                <c:manualLayout>
                  <c:x val="-1.5062498882823547E-2"/>
                  <c:y val="-8.1381835167079267E-2"/>
                </c:manualLayout>
              </c:layout>
              <c:dLblPos val="r"/>
              <c:showVal val="1"/>
            </c:dLbl>
            <c:dLbl>
              <c:idx val="128"/>
              <c:layout>
                <c:manualLayout>
                  <c:x val="-1.5789081050668816E-2"/>
                  <c:y val="-5.1256519299443734E-2"/>
                </c:manualLayout>
              </c:layout>
              <c:dLblPos val="r"/>
              <c:showVal val="1"/>
            </c:dLbl>
            <c:dLbl>
              <c:idx val="130"/>
              <c:layout>
                <c:manualLayout>
                  <c:x val="-2.7254261761481411E-2"/>
                  <c:y val="-0.12275841049791966"/>
                </c:manualLayout>
              </c:layout>
              <c:dLblPos val="r"/>
              <c:showVal val="1"/>
            </c:dLbl>
            <c:dLbl>
              <c:idx val="131"/>
              <c:layout>
                <c:manualLayout>
                  <c:x val="-3.3988053754399866E-2"/>
                  <c:y val="-2.2198720990783644E-2"/>
                </c:manualLayout>
              </c:layout>
              <c:dLblPos val="r"/>
              <c:showVal val="1"/>
            </c:dLbl>
            <c:dLbl>
              <c:idx val="134"/>
              <c:layout>
                <c:manualLayout>
                  <c:x val="-2.775766445762818E-2"/>
                  <c:y val="-4.16237590644409E-2"/>
                </c:manualLayout>
              </c:layout>
              <c:dLblPos val="r"/>
              <c:showVal val="1"/>
            </c:dLbl>
            <c:dLbl>
              <c:idx val="139"/>
              <c:layout>
                <c:manualLayout>
                  <c:x val="-2.0577555566517608E-2"/>
                  <c:y val="-3.7803890978820136E-2"/>
                </c:manualLayout>
              </c:layout>
              <c:dLblPos val="r"/>
              <c:showVal val="1"/>
            </c:dLbl>
            <c:dLbl>
              <c:idx val="140"/>
              <c:layout>
                <c:manualLayout>
                  <c:x val="-1.9301734459338443E-2"/>
                  <c:y val="-5.053404367895422E-2"/>
                </c:manualLayout>
              </c:layout>
              <c:dLblPos val="r"/>
              <c:showVal val="1"/>
            </c:dLbl>
            <c:dLbl>
              <c:idx val="141"/>
              <c:layout>
                <c:manualLayout>
                  <c:x val="-1.3620626147105545E-2"/>
                  <c:y val="-5.3380049409437413E-2"/>
                </c:manualLayout>
              </c:layout>
              <c:dLblPos val="r"/>
              <c:showVal val="1"/>
            </c:dLbl>
            <c:dLbl>
              <c:idx val="142"/>
              <c:layout>
                <c:manualLayout>
                  <c:x val="-9.5414404548921031E-3"/>
                  <c:y val="1.4712115757867702E-2"/>
                </c:manualLayout>
              </c:layout>
              <c:dLblPos val="r"/>
              <c:showVal val="1"/>
            </c:dLbl>
            <c:dLbl>
              <c:idx val="143"/>
              <c:layout>
                <c:manualLayout>
                  <c:x val="-1.6275190402605774E-2"/>
                  <c:y val="-8.4411998828580026E-2"/>
                </c:manualLayout>
              </c:layout>
              <c:dLblPos val="r"/>
              <c:showVal val="1"/>
            </c:dLbl>
            <c:dLbl>
              <c:idx val="144"/>
              <c:layout>
                <c:manualLayout>
                  <c:x val="-6.5892755403240081E-3"/>
                  <c:y val="-6.1389634422545344E-2"/>
                </c:manualLayout>
              </c:layout>
              <c:dLblPos val="r"/>
              <c:showVal val="1"/>
            </c:dLbl>
            <c:dLbl>
              <c:idx val="147"/>
              <c:layout>
                <c:manualLayout>
                  <c:x val="-1.8380557763976898E-2"/>
                  <c:y val="-0.10073773910223231"/>
                </c:manualLayout>
              </c:layout>
              <c:dLblPos val="r"/>
              <c:showVal val="1"/>
            </c:dLbl>
            <c:dLbl>
              <c:idx val="149"/>
              <c:layout>
                <c:manualLayout>
                  <c:x val="-1.3425989574384364E-2"/>
                  <c:y val="0.11751827445602059"/>
                </c:manualLayout>
              </c:layout>
              <c:dLblPos val="r"/>
              <c:showVal val="1"/>
            </c:dLbl>
            <c:dLbl>
              <c:idx val="150"/>
              <c:layout>
                <c:manualLayout>
                  <c:x val="-1.8157378292278391E-2"/>
                  <c:y val="5.0250802478854294E-2"/>
                </c:manualLayout>
              </c:layout>
              <c:dLblPos val="r"/>
              <c:showVal val="1"/>
            </c:dLbl>
            <c:dLbl>
              <c:idx val="151"/>
              <c:layout>
                <c:manualLayout>
                  <c:x val="-4.3313280415421637E-2"/>
                  <c:y val="-0.12842041500086449"/>
                </c:manualLayout>
              </c:layout>
              <c:dLblPos val="r"/>
              <c:showVal val="1"/>
            </c:dLbl>
            <c:dLbl>
              <c:idx val="153"/>
              <c:layout>
                <c:manualLayout>
                  <c:x val="-4.0361115500853396E-2"/>
                  <c:y val="0.23026709891122188"/>
                </c:manualLayout>
              </c:layout>
              <c:dLblPos val="r"/>
              <c:showVal val="1"/>
            </c:dLbl>
            <c:dLbl>
              <c:idx val="154"/>
              <c:layout>
                <c:manualLayout>
                  <c:x val="-3.4680007188620521E-2"/>
                  <c:y val="-2.6873049348672011E-2"/>
                </c:manualLayout>
              </c:layout>
              <c:dLblPos val="r"/>
              <c:showVal val="1"/>
            </c:dLbl>
            <c:dLbl>
              <c:idx val="158"/>
              <c:layout>
                <c:manualLayout>
                  <c:x val="-1.5866873833544091E-2"/>
                  <c:y val="3.0556036889186882E-2"/>
                </c:manualLayout>
              </c:layout>
              <c:dLblPos val="r"/>
              <c:showVal val="1"/>
            </c:dLbl>
            <c:dLbl>
              <c:idx val="161"/>
              <c:layout>
                <c:manualLayout>
                  <c:x val="-2.5427045424001558E-2"/>
                  <c:y val="-4.5465082255733022E-2"/>
                </c:manualLayout>
              </c:layout>
              <c:dLblPos val="r"/>
              <c:showVal val="1"/>
            </c:dLbl>
            <c:dLbl>
              <c:idx val="162"/>
              <c:layout>
                <c:manualLayout>
                  <c:x val="-1.0091493201959251E-2"/>
                  <c:y val="-9.8856384630782432E-2"/>
                </c:manualLayout>
              </c:layout>
              <c:dLblPos val="r"/>
              <c:showVal val="1"/>
            </c:dLbl>
            <c:dLbl>
              <c:idx val="164"/>
              <c:layout>
                <c:manualLayout>
                  <c:x val="-1.3262346321274144E-16"/>
                  <c:y val="-3.9933444259567394E-2"/>
                </c:manualLayout>
              </c:layout>
              <c:dLblPos val="r"/>
              <c:showVal val="1"/>
            </c:dLbl>
            <c:dLbl>
              <c:idx val="166"/>
              <c:dLblPos val="r"/>
              <c:showVal val="1"/>
            </c:dLbl>
            <c:spPr>
              <a:noFill/>
              <a:ln w="25400">
                <a:noFill/>
              </a:ln>
            </c:spPr>
            <c:txPr>
              <a:bodyPr/>
              <a:lstStyle/>
              <a:p>
                <a:pPr>
                  <a:defRPr sz="900" b="1" i="0" u="none" strike="noStrike" baseline="0">
                    <a:solidFill>
                      <a:srgbClr val="000000"/>
                    </a:solidFill>
                    <a:latin typeface="Arial"/>
                    <a:ea typeface="Arial"/>
                    <a:cs typeface="Arial"/>
                  </a:defRPr>
                </a:pPr>
                <a:endParaRPr lang="en-US"/>
              </a:p>
            </c:txPr>
            <c:showVal val="1"/>
          </c:dLbls>
          <c:cat>
            <c:strRef>
              <c:f>evolutie_rp_0122_graf!$B$2:$N$2</c:f>
              <c:strCache>
                <c:ptCount val="13"/>
                <c:pt idx="0">
                  <c:v>IANUARIE 2021</c:v>
                </c:pt>
                <c:pt idx="1">
                  <c:v>FEBRUARIE 2021</c:v>
                </c:pt>
                <c:pt idx="2">
                  <c:v>MARTIE 2021</c:v>
                </c:pt>
                <c:pt idx="3">
                  <c:v>APRILIE 2021</c:v>
                </c:pt>
                <c:pt idx="4">
                  <c:v>MAI 2021</c:v>
                </c:pt>
                <c:pt idx="5">
                  <c:v>IUNIE 2021</c:v>
                </c:pt>
                <c:pt idx="6">
                  <c:v>IULIE 2021</c:v>
                </c:pt>
                <c:pt idx="7">
                  <c:v>AUGUST 2021</c:v>
                </c:pt>
                <c:pt idx="8">
                  <c:v>SEPTEMBRIE 2021</c:v>
                </c:pt>
                <c:pt idx="9">
                  <c:v>OCTOMBRIE 2021</c:v>
                </c:pt>
                <c:pt idx="10">
                  <c:v>NOIEMBRIE 2021</c:v>
                </c:pt>
                <c:pt idx="11">
                  <c:v>DECEMBRIE 2021</c:v>
                </c:pt>
                <c:pt idx="12">
                  <c:v>IANUARIE 2022</c:v>
                </c:pt>
              </c:strCache>
            </c:strRef>
          </c:cat>
          <c:val>
            <c:numRef>
              <c:f>evolutie_rp_0122_graf!$B$3:$N$3</c:f>
              <c:numCache>
                <c:formatCode>#,##0</c:formatCode>
                <c:ptCount val="13"/>
                <c:pt idx="0">
                  <c:v>7662659</c:v>
                </c:pt>
                <c:pt idx="1">
                  <c:v>7672485</c:v>
                </c:pt>
                <c:pt idx="2">
                  <c:v>7678435</c:v>
                </c:pt>
                <c:pt idx="3">
                  <c:v>7687688</c:v>
                </c:pt>
                <c:pt idx="4">
                  <c:v>7696276</c:v>
                </c:pt>
                <c:pt idx="5">
                  <c:v>7706835</c:v>
                </c:pt>
                <c:pt idx="6">
                  <c:v>7717710</c:v>
                </c:pt>
                <c:pt idx="7">
                  <c:v>7727948</c:v>
                </c:pt>
                <c:pt idx="8">
                  <c:v>7746233</c:v>
                </c:pt>
                <c:pt idx="9">
                  <c:v>7777244</c:v>
                </c:pt>
                <c:pt idx="10">
                  <c:v>7799163</c:v>
                </c:pt>
                <c:pt idx="11">
                  <c:v>7819011</c:v>
                </c:pt>
                <c:pt idx="12">
                  <c:v>7834131</c:v>
                </c:pt>
              </c:numCache>
            </c:numRef>
          </c:val>
        </c:ser>
        <c:marker val="1"/>
        <c:axId val="114006656"/>
        <c:axId val="114495872"/>
      </c:lineChart>
      <c:catAx>
        <c:axId val="114006656"/>
        <c:scaling>
          <c:orientation val="minMax"/>
        </c:scaling>
        <c:axPos val="b"/>
        <c:numFmt formatCode="mmm\/yy" sourceLinked="1"/>
        <c:tickLblPos val="nextTo"/>
        <c:spPr>
          <a:ln w="3175">
            <a:solidFill>
              <a:srgbClr val="000000"/>
            </a:solidFill>
            <a:prstDash val="solid"/>
          </a:ln>
        </c:spPr>
        <c:txPr>
          <a:bodyPr rot="0" vert="horz"/>
          <a:lstStyle/>
          <a:p>
            <a:pPr>
              <a:defRPr sz="600" b="0" i="0" u="none" strike="noStrike" baseline="0">
                <a:solidFill>
                  <a:sysClr val="windowText" lastClr="000000"/>
                </a:solidFill>
                <a:latin typeface="Arial"/>
                <a:ea typeface="Arial"/>
                <a:cs typeface="Arial"/>
              </a:defRPr>
            </a:pPr>
            <a:endParaRPr lang="en-US"/>
          </a:p>
        </c:txPr>
        <c:crossAx val="114495872"/>
        <c:crossesAt val="415000"/>
        <c:auto val="1"/>
        <c:lblAlgn val="ctr"/>
        <c:lblOffset val="100"/>
        <c:tickLblSkip val="1"/>
        <c:tickMarkSkip val="1"/>
      </c:catAx>
      <c:valAx>
        <c:axId val="114495872"/>
        <c:scaling>
          <c:orientation val="minMax"/>
          <c:max val="8000000"/>
          <c:min val="70000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00" b="1" i="0" u="none" strike="noStrike" baseline="0">
                <a:solidFill>
                  <a:sysClr val="windowText" lastClr="000000"/>
                </a:solidFill>
                <a:latin typeface="Arial"/>
                <a:ea typeface="Arial"/>
                <a:cs typeface="Arial"/>
              </a:defRPr>
            </a:pPr>
            <a:endParaRPr lang="en-US"/>
          </a:p>
        </c:txPr>
        <c:crossAx val="114006656"/>
        <c:crosses val="autoZero"/>
        <c:crossBetween val="between"/>
        <c:majorUnit val="100000"/>
        <c:minorUnit val="8000"/>
      </c:valAx>
      <c:spPr>
        <a:solidFill>
          <a:schemeClr val="accent4">
            <a:lumMod val="20000"/>
            <a:lumOff val="80000"/>
          </a:schemeClr>
        </a:solidFill>
        <a:ln w="12700">
          <a:solidFill>
            <a:srgbClr val="808080"/>
          </a:solidFill>
          <a:prstDash val="solid"/>
        </a:ln>
      </c:spPr>
    </c:plotArea>
    <c:plotVisOnly val="1"/>
    <c:dispBlanksAs val="gap"/>
  </c:chart>
  <c:spPr>
    <a:solidFill>
      <a:schemeClr val="accent4">
        <a:lumMod val="60000"/>
        <a:lumOff val="40000"/>
      </a:schemeClr>
    </a:solidFill>
    <a:ln w="3175">
      <a:solidFill>
        <a:srgbClr val="000000"/>
      </a:solidFill>
      <a:prstDash val="solid"/>
    </a:ln>
  </c:spPr>
  <c:txPr>
    <a:bodyPr/>
    <a:lstStyle/>
    <a:p>
      <a:pPr>
        <a:defRPr sz="17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ysClr val="windowText" lastClr="000000"/>
                </a:solidFill>
                <a:latin typeface="Arial"/>
                <a:ea typeface="Arial"/>
                <a:cs typeface="Arial"/>
              </a:defRPr>
            </a:pPr>
            <a:r>
              <a:rPr lang="en-US">
                <a:solidFill>
                  <a:sysClr val="windowText" lastClr="000000"/>
                </a:solidFill>
              </a:rPr>
              <a:t>Evolutia numarului de participanti</a:t>
            </a:r>
          </a:p>
          <a:p>
            <a:pPr>
              <a:defRPr sz="1000" b="1" i="0" u="none" strike="noStrike" baseline="0">
                <a:solidFill>
                  <a:sysClr val="windowText" lastClr="000000"/>
                </a:solidFill>
                <a:latin typeface="Arial"/>
                <a:ea typeface="Arial"/>
                <a:cs typeface="Arial"/>
              </a:defRPr>
            </a:pPr>
            <a:r>
              <a:rPr lang="en-US">
                <a:solidFill>
                  <a:sysClr val="windowText" lastClr="000000"/>
                </a:solidFill>
              </a:rPr>
              <a:t> repartizati aleatoriu ianuarie 2021 - ianuarie  2022</a:t>
            </a:r>
          </a:p>
        </c:rich>
      </c:tx>
      <c:layout>
        <c:manualLayout>
          <c:xMode val="edge"/>
          <c:yMode val="edge"/>
          <c:x val="0.29886560365889914"/>
          <c:y val="3.2805936295000164E-2"/>
        </c:manualLayout>
      </c:layout>
      <c:spPr>
        <a:noFill/>
        <a:ln w="25400">
          <a:noFill/>
        </a:ln>
      </c:spPr>
    </c:title>
    <c:plotArea>
      <c:layout>
        <c:manualLayout>
          <c:layoutTarget val="inner"/>
          <c:xMode val="edge"/>
          <c:yMode val="edge"/>
          <c:x val="9.7735399284862967E-2"/>
          <c:y val="0.16049421415464446"/>
          <c:w val="0.88557806912991643"/>
          <c:h val="0.72098939281778762"/>
        </c:manualLayout>
      </c:layout>
      <c:lineChart>
        <c:grouping val="standard"/>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2.7703896965203551E-2"/>
                  <c:y val="8.5156783767759564E-2"/>
                </c:manualLayout>
              </c:layout>
              <c:dLblPos val="r"/>
              <c:showVal val="1"/>
            </c:dLbl>
            <c:dLbl>
              <c:idx val="1"/>
              <c:layout>
                <c:manualLayout>
                  <c:x val="-3.9806293581597881E-2"/>
                  <c:y val="-6.2594344696928719E-2"/>
                </c:manualLayout>
              </c:layout>
              <c:dLblPos val="r"/>
              <c:showVal val="1"/>
            </c:dLbl>
            <c:dLbl>
              <c:idx val="2"/>
              <c:layout>
                <c:manualLayout>
                  <c:x val="-2.0919292120666056E-2"/>
                  <c:y val="3.61098768797221E-2"/>
                </c:manualLayout>
              </c:layout>
              <c:dLblPos val="r"/>
              <c:showVal val="1"/>
            </c:dLbl>
            <c:dLbl>
              <c:idx val="3"/>
              <c:layout>
                <c:manualLayout>
                  <c:x val="-3.8981039169865402E-2"/>
                  <c:y val="-4.29589294084868E-2"/>
                </c:manualLayout>
              </c:layout>
              <c:dLblPos val="r"/>
              <c:showVal val="1"/>
            </c:dLbl>
            <c:dLbl>
              <c:idx val="4"/>
              <c:layout>
                <c:manualLayout>
                  <c:x val="-3.7972589540729351E-2"/>
                  <c:y val="4.5241649425079092E-2"/>
                </c:manualLayout>
              </c:layout>
              <c:dLblPos val="r"/>
              <c:showVal val="1"/>
            </c:dLbl>
            <c:dLbl>
              <c:idx val="5"/>
              <c:layout>
                <c:manualLayout>
                  <c:x val="-5.0074861023778464E-2"/>
                  <c:y val="-8.7348560649627857E-2"/>
                </c:manualLayout>
              </c:layout>
              <c:dLblPos val="r"/>
              <c:showVal val="1"/>
            </c:dLbl>
            <c:dLbl>
              <c:idx val="6"/>
              <c:layout>
                <c:manualLayout>
                  <c:x val="-3.8339355375572044E-2"/>
                  <c:y val="4.6474496629213317E-2"/>
                </c:manualLayout>
              </c:layout>
              <c:dLblPos val="r"/>
              <c:showVal val="1"/>
            </c:dLbl>
            <c:dLbl>
              <c:idx val="7"/>
              <c:layout>
                <c:manualLayout>
                  <c:x val="-3.6138885499860794E-2"/>
                  <c:y val="-8.3377494212841782E-2"/>
                </c:manualLayout>
              </c:layout>
              <c:dLblPos val="r"/>
              <c:showVal val="1"/>
            </c:dLbl>
            <c:dLbl>
              <c:idx val="8"/>
              <c:layout>
                <c:manualLayout>
                  <c:x val="-1.844377915215898E-2"/>
                  <c:y val="7.3653925924367022E-2"/>
                </c:manualLayout>
              </c:layout>
              <c:dLblPos val="r"/>
              <c:showVal val="1"/>
            </c:dLbl>
            <c:dLbl>
              <c:idx val="9"/>
              <c:layout>
                <c:manualLayout>
                  <c:x val="-4.2465126900853724E-2"/>
                  <c:y val="-5.8975981581830011E-2"/>
                </c:manualLayout>
              </c:layout>
              <c:dLblPos val="r"/>
              <c:showVal val="1"/>
            </c:dLbl>
            <c:dLbl>
              <c:idx val="10"/>
              <c:layout>
                <c:manualLayout>
                  <c:x val="-5.2183608157442829E-2"/>
                  <c:y val="5.6251371697543948E-2"/>
                </c:manualLayout>
              </c:layout>
              <c:dLblPos val="r"/>
              <c:showVal val="1"/>
            </c:dLbl>
            <c:dLbl>
              <c:idx val="11"/>
              <c:layout>
                <c:manualLayout>
                  <c:x val="-2.6145236017130757E-2"/>
                  <c:y val="6.141385071781303E-2"/>
                </c:manualLayout>
              </c:layout>
              <c:dLblPos val="r"/>
              <c:showVal val="1"/>
            </c:dLbl>
            <c:dLbl>
              <c:idx val="12"/>
              <c:layout>
                <c:manualLayout>
                  <c:x val="-1.6956694477552665E-2"/>
                  <c:y val="-7.017756423485863E-2"/>
                </c:manualLayout>
              </c:layout>
              <c:dLblPos val="r"/>
              <c:showVal val="1"/>
            </c:dLbl>
            <c:dLbl>
              <c:idx val="86"/>
              <c:layout>
                <c:manualLayout>
                  <c:x val="-2.6070960487771505E-4"/>
                  <c:y val="8.2180073140440249E-2"/>
                </c:manualLayout>
              </c:layout>
              <c:dLblPos val="r"/>
              <c:showVal val="1"/>
            </c:dLbl>
            <c:dLbl>
              <c:idx val="158"/>
              <c:layout>
                <c:manualLayout>
                  <c:x val="-2.3717394802997289E-2"/>
                  <c:y val="3.1142436158531444E-2"/>
                </c:manualLayout>
              </c:layout>
              <c:dLblPos val="r"/>
              <c:showVal val="1"/>
            </c:dLbl>
            <c:dLbl>
              <c:idx val="159"/>
              <c:layout>
                <c:manualLayout>
                  <c:xMode val="edge"/>
                  <c:yMode val="edge"/>
                  <c:x val="0.78665077473182354"/>
                  <c:y val="0.12345708781126498"/>
                </c:manualLayout>
              </c:layout>
              <c:dLblPos val="r"/>
              <c:showVal val="1"/>
            </c:dLbl>
            <c:dLbl>
              <c:idx val="160"/>
              <c:layout>
                <c:manualLayout>
                  <c:x val="-1.6792749841215496E-2"/>
                  <c:y val="-3.2415793079500363E-2"/>
                </c:manualLayout>
              </c:layout>
              <c:dLblPos val="r"/>
              <c:showVal val="1"/>
            </c:dLbl>
            <c:dLbl>
              <c:idx val="161"/>
              <c:layout>
                <c:manualLayout>
                  <c:x val="-9.0679963477492275E-4"/>
                  <c:y val="5.3184549785865558E-2"/>
                </c:manualLayout>
              </c:layout>
              <c:dLblPos val="r"/>
              <c:showVal val="1"/>
            </c:dLbl>
            <c:dLbl>
              <c:idx val="162"/>
              <c:layout>
                <c:manualLayout>
                  <c:x val="-9.2135521624135228E-5"/>
                  <c:y val="-6.5456877485070036E-2"/>
                </c:manualLayout>
              </c:layout>
              <c:dLblPos val="r"/>
              <c:showVal val="1"/>
            </c:dLbl>
            <c:dLbl>
              <c:idx val="164"/>
              <c:layout>
                <c:manualLayout>
                  <c:xMode val="edge"/>
                  <c:yMode val="edge"/>
                  <c:x val="0.78665077473182354"/>
                  <c:y val="0.10123481200523729"/>
                </c:manualLayout>
              </c:layout>
              <c:dLblPos val="r"/>
              <c:showVal val="1"/>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evolutie_aleatorii_0122_graf!$B$2:$N$2</c:f>
              <c:strCache>
                <c:ptCount val="13"/>
                <c:pt idx="0">
                  <c:v>IANUARIE 2021</c:v>
                </c:pt>
                <c:pt idx="1">
                  <c:v>FEBRUARIE 2021</c:v>
                </c:pt>
                <c:pt idx="2">
                  <c:v>MARTIE 2021</c:v>
                </c:pt>
                <c:pt idx="3">
                  <c:v>APRILIE 2021</c:v>
                </c:pt>
                <c:pt idx="4">
                  <c:v>MAI 2021</c:v>
                </c:pt>
                <c:pt idx="5">
                  <c:v>IUNIE 2021</c:v>
                </c:pt>
                <c:pt idx="6">
                  <c:v>IULIE 2021</c:v>
                </c:pt>
                <c:pt idx="7">
                  <c:v>AUGUST 2021</c:v>
                </c:pt>
                <c:pt idx="8">
                  <c:v>SEPTEMBRIE 2021</c:v>
                </c:pt>
                <c:pt idx="9">
                  <c:v>OCTOMBRIE 2021</c:v>
                </c:pt>
                <c:pt idx="10">
                  <c:v>NOIEMBRIE 2021</c:v>
                </c:pt>
                <c:pt idx="11">
                  <c:v>DECEMBRIE 2021</c:v>
                </c:pt>
                <c:pt idx="12">
                  <c:v>IANUARIE 2022</c:v>
                </c:pt>
              </c:strCache>
            </c:strRef>
          </c:cat>
          <c:val>
            <c:numRef>
              <c:f>evolutie_aleatorii_0122_graf!$B$3:$N$3</c:f>
              <c:numCache>
                <c:formatCode>#,##0</c:formatCode>
                <c:ptCount val="13"/>
                <c:pt idx="0">
                  <c:v>3569344</c:v>
                </c:pt>
                <c:pt idx="1">
                  <c:v>3580169</c:v>
                </c:pt>
                <c:pt idx="2">
                  <c:v>3586933</c:v>
                </c:pt>
                <c:pt idx="3">
                  <c:v>3597129</c:v>
                </c:pt>
                <c:pt idx="4">
                  <c:v>3606448</c:v>
                </c:pt>
                <c:pt idx="5">
                  <c:v>3617753</c:v>
                </c:pt>
                <c:pt idx="6">
                  <c:v>3628706</c:v>
                </c:pt>
                <c:pt idx="7">
                  <c:v>3640384</c:v>
                </c:pt>
                <c:pt idx="8">
                  <c:v>3659554</c:v>
                </c:pt>
                <c:pt idx="9">
                  <c:v>3691352</c:v>
                </c:pt>
                <c:pt idx="10">
                  <c:v>3714184</c:v>
                </c:pt>
                <c:pt idx="11">
                  <c:v>3735043</c:v>
                </c:pt>
                <c:pt idx="12">
                  <c:v>3751158</c:v>
                </c:pt>
              </c:numCache>
            </c:numRef>
          </c:val>
        </c:ser>
        <c:marker val="1"/>
        <c:axId val="119855360"/>
        <c:axId val="122548608"/>
      </c:lineChart>
      <c:catAx>
        <c:axId val="119855360"/>
        <c:scaling>
          <c:orientation val="minMax"/>
        </c:scaling>
        <c:axPos val="b"/>
        <c:numFmt formatCode="mmm\/yy" sourceLinked="1"/>
        <c:majorTickMark val="in"/>
        <c:tickLblPos val="nextTo"/>
        <c:spPr>
          <a:ln w="3175">
            <a:solidFill>
              <a:srgbClr val="000000"/>
            </a:solidFill>
            <a:prstDash val="solid"/>
          </a:ln>
        </c:spPr>
        <c:txPr>
          <a:bodyPr rot="0" vert="horz"/>
          <a:lstStyle/>
          <a:p>
            <a:pPr>
              <a:defRPr sz="600" b="0" i="0" u="none" strike="noStrike" baseline="0">
                <a:solidFill>
                  <a:sysClr val="windowText" lastClr="000000"/>
                </a:solidFill>
                <a:latin typeface="Arial"/>
                <a:ea typeface="Arial"/>
                <a:cs typeface="Arial"/>
              </a:defRPr>
            </a:pPr>
            <a:endParaRPr lang="en-US"/>
          </a:p>
        </c:txPr>
        <c:crossAx val="122548608"/>
        <c:crosses val="autoZero"/>
        <c:auto val="1"/>
        <c:lblAlgn val="ctr"/>
        <c:lblOffset val="100"/>
        <c:tickLblSkip val="1"/>
        <c:tickMarkSkip val="1"/>
      </c:catAx>
      <c:valAx>
        <c:axId val="122548608"/>
        <c:scaling>
          <c:orientation val="minMax"/>
          <c:max val="4000000"/>
          <c:min val="30000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00" b="1" i="0" u="none" strike="noStrike" baseline="0">
                <a:solidFill>
                  <a:sysClr val="windowText" lastClr="000000"/>
                </a:solidFill>
                <a:latin typeface="Arial"/>
                <a:ea typeface="Arial"/>
                <a:cs typeface="Arial"/>
              </a:defRPr>
            </a:pPr>
            <a:endParaRPr lang="en-US"/>
          </a:p>
        </c:txPr>
        <c:crossAx val="119855360"/>
        <c:crosses val="autoZero"/>
        <c:crossBetween val="between"/>
        <c:majorUnit val="100000"/>
      </c:valAx>
      <c:spPr>
        <a:solidFill>
          <a:schemeClr val="accent4">
            <a:lumMod val="20000"/>
            <a:lumOff val="80000"/>
          </a:schemeClr>
        </a:solidFill>
        <a:ln w="12700">
          <a:solidFill>
            <a:srgbClr val="808080"/>
          </a:solidFill>
          <a:prstDash val="solid"/>
        </a:ln>
      </c:spPr>
    </c:plotArea>
    <c:plotVisOnly val="1"/>
    <c:dispBlanksAs val="gap"/>
  </c:chart>
  <c:spPr>
    <a:solidFill>
      <a:schemeClr val="accent4">
        <a:lumMod val="60000"/>
        <a:lumOff val="40000"/>
      </a:schemeClr>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IANUARIE 2022
</a:t>
            </a:r>
          </a:p>
        </c:rich>
      </c:tx>
      <c:layout>
        <c:manualLayout>
          <c:xMode val="edge"/>
          <c:yMode val="edge"/>
          <c:x val="0.37735854532606511"/>
          <c:y val="4.41897998044362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rp_sexe_0122!$E$4:$F$4</c:f>
              <c:strCache>
                <c:ptCount val="2"/>
                <c:pt idx="0">
                  <c:v>femei</c:v>
                </c:pt>
                <c:pt idx="1">
                  <c:v>barbati</c:v>
                </c:pt>
              </c:strCache>
            </c:strRef>
          </c:cat>
          <c:val>
            <c:numRef>
              <c:f>rp_sexe_0122!$E$12:$F$12</c:f>
              <c:numCache>
                <c:formatCode>#,##0</c:formatCode>
                <c:ptCount val="2"/>
                <c:pt idx="0">
                  <c:v>3762809</c:v>
                </c:pt>
                <c:pt idx="1">
                  <c:v>4071322</c:v>
                </c:pt>
              </c:numCache>
            </c:numRef>
          </c:val>
        </c:ser>
        <c:dLbls>
          <c:showVal val="1"/>
          <c:showPercent val="1"/>
          <c:separator>
</c:separator>
        </c:dLbls>
      </c:pie3DChart>
      <c:spPr>
        <a:noFill/>
        <a:ln w="25400">
          <a:noFill/>
        </a:ln>
      </c:spPr>
    </c:plotArea>
    <c:legend>
      <c:legendPos val="r"/>
      <c:layout>
        <c:manualLayout>
          <c:xMode val="edge"/>
          <c:yMode val="edge"/>
          <c:x val="0.45283022915404814"/>
          <c:y val="0.80032731202717322"/>
          <c:w val="8.7680320008075907E-2"/>
          <c:h val="0.14729946991920131"/>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IANUARIE 2022</a:t>
            </a:r>
          </a:p>
        </c:rich>
      </c:tx>
      <c:layout>
        <c:manualLayout>
          <c:xMode val="edge"/>
          <c:yMode val="edge"/>
          <c:x val="0.32527134706964039"/>
          <c:y val="7.3431848416208256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rp_varste_sexe_0122!$E$5:$H$5</c:f>
              <c:strCache>
                <c:ptCount val="1"/>
                <c:pt idx="0">
                  <c:v>15-25 ani 25-35 ani 35-45 ani peste 45 de ani</c:v>
                </c:pt>
              </c:strCache>
            </c:strRef>
          </c:tx>
          <c:dLbls>
            <c:dLbl>
              <c:idx val="0"/>
              <c:layout>
                <c:manualLayout>
                  <c:x val="-0.11696358073584003"/>
                  <c:y val="1.7264288088752165E-3"/>
                </c:manualLayout>
              </c:layout>
              <c:showVal val="1"/>
            </c:dLbl>
            <c:dLbl>
              <c:idx val="1"/>
              <c:layout>
                <c:manualLayout>
                  <c:x val="-0.31882066812654369"/>
                  <c:y val="3.8807436405043174E-3"/>
                </c:manualLayout>
              </c:layout>
              <c:showVal val="1"/>
            </c:dLbl>
            <c:dLbl>
              <c:idx val="2"/>
              <c:layout>
                <c:manualLayout>
                  <c:x val="-0.38448057898088234"/>
                  <c:y val="-1.5263782008345221E-3"/>
                </c:manualLayout>
              </c:layout>
              <c:showVal val="1"/>
            </c:dLbl>
            <c:dLbl>
              <c:idx val="3"/>
              <c:layout>
                <c:manualLayout>
                  <c:x val="-0.29243640994579845"/>
                  <c:y val="-3.1527817056894486E-3"/>
                </c:manualLayout>
              </c:layout>
              <c:showVal val="1"/>
            </c:dLbl>
            <c:txPr>
              <a:bodyPr/>
              <a:lstStyle/>
              <a:p>
                <a:pPr>
                  <a:defRPr b="1"/>
                </a:pPr>
                <a:endParaRPr lang="en-US"/>
              </a:p>
            </c:txPr>
            <c:showVal val="1"/>
          </c:dLbls>
          <c:cat>
            <c:strRef>
              <c:f>rp_varste_sexe_0122!$E$5:$H$5</c:f>
              <c:strCache>
                <c:ptCount val="4"/>
                <c:pt idx="0">
                  <c:v>15-25 ani</c:v>
                </c:pt>
                <c:pt idx="1">
                  <c:v>25-35 ani</c:v>
                </c:pt>
                <c:pt idx="2">
                  <c:v>35-45 ani</c:v>
                </c:pt>
                <c:pt idx="3">
                  <c:v>peste 45 de ani</c:v>
                </c:pt>
              </c:strCache>
            </c:strRef>
          </c:cat>
          <c:val>
            <c:numRef>
              <c:f>rp_varste_sexe_0122!$E$14:$H$14</c:f>
              <c:numCache>
                <c:formatCode>#,##0</c:formatCode>
                <c:ptCount val="4"/>
                <c:pt idx="0">
                  <c:v>676513</c:v>
                </c:pt>
                <c:pt idx="1">
                  <c:v>2093344</c:v>
                </c:pt>
                <c:pt idx="2">
                  <c:v>2762346</c:v>
                </c:pt>
                <c:pt idx="3">
                  <c:v>2301928</c:v>
                </c:pt>
              </c:numCache>
            </c:numRef>
          </c:val>
        </c:ser>
        <c:dLbls>
          <c:showVal val="1"/>
        </c:dLbls>
        <c:shape val="box"/>
        <c:axId val="159973376"/>
        <c:axId val="159978624"/>
        <c:axId val="0"/>
      </c:bar3DChart>
      <c:catAx>
        <c:axId val="159973376"/>
        <c:scaling>
          <c:orientation val="minMax"/>
        </c:scaling>
        <c:axPos val="l"/>
        <c:numFmt formatCode="General" sourceLinked="1"/>
        <c:tickLblPos val="low"/>
        <c:txPr>
          <a:bodyPr rot="0" vert="horz"/>
          <a:lstStyle/>
          <a:p>
            <a:pPr>
              <a:defRPr b="1"/>
            </a:pPr>
            <a:endParaRPr lang="en-US"/>
          </a:p>
        </c:txPr>
        <c:crossAx val="159978624"/>
        <c:crosses val="autoZero"/>
        <c:lblAlgn val="ctr"/>
        <c:lblOffset val="100"/>
        <c:tickLblSkip val="1"/>
        <c:tickMarkSkip val="1"/>
      </c:catAx>
      <c:valAx>
        <c:axId val="159978624"/>
        <c:scaling>
          <c:orientation val="minMax"/>
        </c:scaling>
        <c:axPos val="b"/>
        <c:majorGridlines/>
        <c:numFmt formatCode="#,##0" sourceLinked="1"/>
        <c:tickLblPos val="nextTo"/>
        <c:txPr>
          <a:bodyPr rot="0" vert="horz"/>
          <a:lstStyle/>
          <a:p>
            <a:pPr>
              <a:defRPr b="1"/>
            </a:pPr>
            <a:endParaRPr lang="en-US"/>
          </a:p>
        </c:txPr>
        <c:crossAx val="15997337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9525</xdr:rowOff>
    </xdr:from>
    <xdr:to>
      <xdr:col>9</xdr:col>
      <xdr:colOff>638175</xdr:colOff>
      <xdr:row>33</xdr:row>
      <xdr:rowOff>57150</xdr:rowOff>
    </xdr:to>
    <xdr:graphicFrame macro="">
      <xdr:nvGraphicFramePr>
        <xdr:cNvPr id="73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0.48182</cdr:x>
      <cdr:y>0.49022</cdr:y>
    </cdr:from>
    <cdr:to>
      <cdr:x>0.50718</cdr:x>
      <cdr:y>0.53617</cdr:y>
    </cdr:to>
    <cdr:sp macro="" textlink="">
      <cdr:nvSpPr>
        <cdr:cNvPr id="468993" name="Text Box 1"/>
        <cdr:cNvSpPr txBox="1">
          <a:spLocks xmlns:a="http://schemas.openxmlformats.org/drawingml/2006/main" noChangeArrowheads="1"/>
        </cdr:cNvSpPr>
      </cdr:nvSpPr>
      <cdr:spPr bwMode="auto">
        <a:xfrm xmlns:a="http://schemas.openxmlformats.org/drawingml/2006/main">
          <a:off x="8446935" y="2734885"/>
          <a:ext cx="430025" cy="2583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endParaRPr lang="en-US" sz="1525" b="0" i="0" u="none" strike="noStrike" baseline="0">
            <a:solidFill>
              <a:srgbClr val="000000"/>
            </a:solidFill>
            <a:latin typeface="Arial"/>
            <a:cs typeface="Arial"/>
          </a:endParaRPr>
        </a:p>
        <a:p xmlns:a="http://schemas.openxmlformats.org/drawingml/2006/main">
          <a:pPr algn="ctr" rtl="0">
            <a:defRPr sz="1000"/>
          </a:pPr>
          <a:endParaRPr lang="en-US" sz="1525" b="0" i="0" u="none" strike="noStrike" baseline="0">
            <a:solidFill>
              <a:srgbClr val="000000"/>
            </a:solidFill>
            <a:latin typeface="Arial"/>
            <a:cs typeface="Arial"/>
          </a:endParaRPr>
        </a:p>
      </cdr:txBody>
    </cdr:sp>
  </cdr:relSizeAnchor>
  <cdr:relSizeAnchor xmlns:cdr="http://schemas.openxmlformats.org/drawingml/2006/chartDrawing">
    <cdr:from>
      <cdr:x>0.49901</cdr:x>
      <cdr:y>0.49878</cdr:y>
    </cdr:from>
    <cdr:to>
      <cdr:x>0.52591</cdr:x>
      <cdr:y>0.56129</cdr:y>
    </cdr:to>
    <cdr:sp macro="" textlink="">
      <cdr:nvSpPr>
        <cdr:cNvPr id="671746" name="Text Box 2"/>
        <cdr:cNvSpPr txBox="1">
          <a:spLocks xmlns:a="http://schemas.openxmlformats.org/drawingml/2006/main" noChangeArrowheads="1"/>
        </cdr:cNvSpPr>
      </cdr:nvSpPr>
      <cdr:spPr bwMode="auto">
        <a:xfrm xmlns:a="http://schemas.openxmlformats.org/drawingml/2006/main">
          <a:off x="3724850" y="2050800"/>
          <a:ext cx="200637" cy="2566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525" b="0" i="0" u="none" strike="noStrike" baseline="0">
              <a:solidFill>
                <a:srgbClr val="000000"/>
              </a:solidFill>
              <a:latin typeface="Arial"/>
              <a:cs typeface="Arial"/>
            </a:rPr>
            <a:t>1</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4</xdr:row>
      <xdr:rowOff>28575</xdr:rowOff>
    </xdr:from>
    <xdr:to>
      <xdr:col>7</xdr:col>
      <xdr:colOff>971550</xdr:colOff>
      <xdr:row>26</xdr:row>
      <xdr:rowOff>95250</xdr:rowOff>
    </xdr:to>
    <xdr:graphicFrame macro="">
      <xdr:nvGraphicFramePr>
        <xdr:cNvPr id="52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4</xdr:row>
      <xdr:rowOff>19050</xdr:rowOff>
    </xdr:from>
    <xdr:to>
      <xdr:col>8</xdr:col>
      <xdr:colOff>219075</xdr:colOff>
      <xdr:row>27</xdr:row>
      <xdr:rowOff>152400</xdr:rowOff>
    </xdr:to>
    <xdr:graphicFrame macro="">
      <xdr:nvGraphicFramePr>
        <xdr:cNvPr id="6317" name="Chart 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30</xdr:row>
      <xdr:rowOff>0</xdr:rowOff>
    </xdr:to>
    <xdr:graphicFrame macro="">
      <xdr:nvGraphicFramePr>
        <xdr:cNvPr id="7639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28575</xdr:colOff>
      <xdr:row>30</xdr:row>
      <xdr:rowOff>9525</xdr:rowOff>
    </xdr:to>
    <xdr:graphicFrame macro="">
      <xdr:nvGraphicFramePr>
        <xdr:cNvPr id="7792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H25" sqref="H25"/>
    </sheetView>
  </sheetViews>
  <sheetFormatPr defaultRowHeight="12.75"/>
  <cols>
    <col min="2" max="2" width="6.28515625" customWidth="1"/>
    <col min="3" max="3" width="17.8554687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1.25" customHeight="1">
      <c r="B2" s="105" t="s">
        <v>214</v>
      </c>
      <c r="C2" s="106"/>
      <c r="D2" s="106"/>
      <c r="E2" s="106"/>
      <c r="F2" s="106"/>
      <c r="G2" s="106"/>
      <c r="H2" s="106"/>
      <c r="I2" s="106"/>
      <c r="J2" s="106"/>
      <c r="K2" s="107"/>
    </row>
    <row r="3" spans="2:11" s="5" customFormat="1" ht="76.5" customHeight="1">
      <c r="B3" s="109" t="s">
        <v>69</v>
      </c>
      <c r="C3" s="110" t="s">
        <v>210</v>
      </c>
      <c r="D3" s="104" t="s">
        <v>163</v>
      </c>
      <c r="E3" s="104" t="s">
        <v>178</v>
      </c>
      <c r="F3" s="104" t="s">
        <v>179</v>
      </c>
      <c r="G3" s="104"/>
      <c r="H3" s="104"/>
      <c r="I3" s="104" t="s">
        <v>180</v>
      </c>
      <c r="J3" s="111" t="s">
        <v>181</v>
      </c>
      <c r="K3" s="108" t="s">
        <v>182</v>
      </c>
    </row>
    <row r="4" spans="2:11" s="5" customFormat="1" ht="56.25" customHeight="1">
      <c r="B4" s="109" t="s">
        <v>69</v>
      </c>
      <c r="C4" s="110"/>
      <c r="D4" s="104"/>
      <c r="E4" s="104"/>
      <c r="F4" s="30" t="s">
        <v>67</v>
      </c>
      <c r="G4" s="30" t="s">
        <v>183</v>
      </c>
      <c r="H4" s="30" t="s">
        <v>184</v>
      </c>
      <c r="I4" s="104"/>
      <c r="J4" s="111"/>
      <c r="K4" s="108"/>
    </row>
    <row r="5" spans="2:11" s="6" customFormat="1" ht="13.5" hidden="1" customHeight="1">
      <c r="B5" s="20"/>
      <c r="C5" s="18"/>
      <c r="D5" s="19" t="s">
        <v>168</v>
      </c>
      <c r="E5" s="19" t="s">
        <v>191</v>
      </c>
      <c r="F5" s="19" t="s">
        <v>192</v>
      </c>
      <c r="G5" s="19" t="s">
        <v>193</v>
      </c>
      <c r="H5" s="19" t="s">
        <v>194</v>
      </c>
      <c r="I5" s="18"/>
      <c r="J5" s="25" t="s">
        <v>195</v>
      </c>
      <c r="K5" s="29"/>
    </row>
    <row r="6" spans="2:11" ht="15">
      <c r="B6" s="35">
        <v>1</v>
      </c>
      <c r="C6" s="36" t="s">
        <v>19</v>
      </c>
      <c r="D6" s="37">
        <v>1095832</v>
      </c>
      <c r="E6" s="37">
        <v>1145068</v>
      </c>
      <c r="F6" s="37">
        <v>118683431</v>
      </c>
      <c r="G6" s="37">
        <v>116163085</v>
      </c>
      <c r="H6" s="37">
        <v>2520346</v>
      </c>
      <c r="I6" s="37">
        <f t="shared" ref="I6:I12" si="0">F6/$C$15</f>
        <v>23985657.323012874</v>
      </c>
      <c r="J6" s="37">
        <v>3096816252</v>
      </c>
      <c r="K6" s="38">
        <f t="shared" ref="K6:K12" si="1">J6/$C$15</f>
        <v>625859673.81419134</v>
      </c>
    </row>
    <row r="7" spans="2:11" ht="15">
      <c r="B7" s="39">
        <v>2</v>
      </c>
      <c r="C7" s="36" t="s">
        <v>185</v>
      </c>
      <c r="D7" s="37">
        <v>1639940</v>
      </c>
      <c r="E7" s="37">
        <v>1715764</v>
      </c>
      <c r="F7" s="37">
        <v>176075281</v>
      </c>
      <c r="G7" s="37">
        <v>171947958</v>
      </c>
      <c r="H7" s="37">
        <v>4127323</v>
      </c>
      <c r="I7" s="37">
        <f t="shared" si="0"/>
        <v>35584422.505608208</v>
      </c>
      <c r="J7" s="37">
        <v>4583879607</v>
      </c>
      <c r="K7" s="38">
        <f t="shared" si="1"/>
        <v>926391869.00022233</v>
      </c>
    </row>
    <row r="8" spans="2:11" ht="15">
      <c r="B8" s="39">
        <v>3</v>
      </c>
      <c r="C8" s="40" t="s">
        <v>65</v>
      </c>
      <c r="D8" s="37">
        <v>720660</v>
      </c>
      <c r="E8" s="37">
        <v>747870</v>
      </c>
      <c r="F8" s="37">
        <v>67289449</v>
      </c>
      <c r="G8" s="37">
        <v>65453559</v>
      </c>
      <c r="H8" s="37">
        <v>1835890</v>
      </c>
      <c r="I8" s="37">
        <f t="shared" si="0"/>
        <v>13599047.917382428</v>
      </c>
      <c r="J8" s="37">
        <v>1744871105</v>
      </c>
      <c r="K8" s="38">
        <f t="shared" si="1"/>
        <v>352634567.81390834</v>
      </c>
    </row>
    <row r="9" spans="2:11" ht="15">
      <c r="B9" s="39">
        <v>4</v>
      </c>
      <c r="C9" s="40" t="s">
        <v>66</v>
      </c>
      <c r="D9" s="37">
        <v>509778</v>
      </c>
      <c r="E9" s="37">
        <v>527310</v>
      </c>
      <c r="F9" s="37">
        <v>46443269</v>
      </c>
      <c r="G9" s="37">
        <v>45055949</v>
      </c>
      <c r="H9" s="37">
        <v>1387320</v>
      </c>
      <c r="I9" s="37">
        <f t="shared" si="0"/>
        <v>9386081.3241446204</v>
      </c>
      <c r="J9" s="37">
        <v>1201123564</v>
      </c>
      <c r="K9" s="38">
        <f t="shared" si="1"/>
        <v>242744399.66855964</v>
      </c>
    </row>
    <row r="10" spans="2:11" ht="15">
      <c r="B10" s="39">
        <v>5</v>
      </c>
      <c r="C10" s="40" t="s">
        <v>186</v>
      </c>
      <c r="D10" s="37">
        <v>984923</v>
      </c>
      <c r="E10" s="37">
        <v>1023108</v>
      </c>
      <c r="F10" s="37">
        <v>92427846</v>
      </c>
      <c r="G10" s="37">
        <v>89929316</v>
      </c>
      <c r="H10" s="37">
        <v>2498530</v>
      </c>
      <c r="I10" s="37">
        <f t="shared" si="0"/>
        <v>18679462.015723206</v>
      </c>
      <c r="J10" s="37">
        <v>2397341956</v>
      </c>
      <c r="K10" s="38">
        <f t="shared" si="1"/>
        <v>484497474.99040031</v>
      </c>
    </row>
    <row r="11" spans="2:11" ht="15">
      <c r="B11" s="39">
        <v>6</v>
      </c>
      <c r="C11" s="40" t="s">
        <v>187</v>
      </c>
      <c r="D11" s="37">
        <v>820324</v>
      </c>
      <c r="E11" s="37">
        <v>853538</v>
      </c>
      <c r="F11" s="37">
        <v>81092029</v>
      </c>
      <c r="G11" s="37">
        <v>78854934</v>
      </c>
      <c r="H11" s="37">
        <v>2237095</v>
      </c>
      <c r="I11" s="37">
        <f t="shared" si="0"/>
        <v>16388518.623309957</v>
      </c>
      <c r="J11" s="37">
        <v>2102142375</v>
      </c>
      <c r="K11" s="38">
        <f t="shared" si="1"/>
        <v>424838296.51785535</v>
      </c>
    </row>
    <row r="12" spans="2:11" ht="15">
      <c r="B12" s="39">
        <v>7</v>
      </c>
      <c r="C12" s="40" t="s">
        <v>17</v>
      </c>
      <c r="D12" s="37">
        <v>2062674</v>
      </c>
      <c r="E12" s="37">
        <v>2173765</v>
      </c>
      <c r="F12" s="37">
        <v>272131325</v>
      </c>
      <c r="G12" s="37">
        <v>266543050</v>
      </c>
      <c r="H12" s="37">
        <v>5588275</v>
      </c>
      <c r="I12" s="37">
        <f t="shared" si="0"/>
        <v>54997135.264040738</v>
      </c>
      <c r="J12" s="37">
        <v>7106095563</v>
      </c>
      <c r="K12" s="38">
        <f t="shared" si="1"/>
        <v>1436126101.533922</v>
      </c>
    </row>
    <row r="13" spans="2:11" ht="15.75" thickBot="1">
      <c r="B13" s="31" t="s">
        <v>70</v>
      </c>
      <c r="C13" s="32"/>
      <c r="D13" s="33">
        <f t="shared" ref="D13:K13" si="2">SUM(D6:D12)</f>
        <v>7834131</v>
      </c>
      <c r="E13" s="33">
        <f t="shared" si="2"/>
        <v>8186423</v>
      </c>
      <c r="F13" s="33">
        <f t="shared" si="2"/>
        <v>854142630</v>
      </c>
      <c r="G13" s="33">
        <f t="shared" si="2"/>
        <v>833947851</v>
      </c>
      <c r="H13" s="33">
        <f t="shared" si="2"/>
        <v>20194779</v>
      </c>
      <c r="I13" s="33">
        <f t="shared" si="2"/>
        <v>172620324.97322202</v>
      </c>
      <c r="J13" s="33">
        <f t="shared" si="2"/>
        <v>22232270422</v>
      </c>
      <c r="K13" s="34">
        <f t="shared" si="2"/>
        <v>4493092383.3390589</v>
      </c>
    </row>
    <row r="15" spans="2:11" s="12" customFormat="1">
      <c r="B15" s="26" t="s">
        <v>215</v>
      </c>
      <c r="C15" s="27">
        <v>4.9481000000000002</v>
      </c>
      <c r="J15" s="13"/>
      <c r="K15" s="13"/>
    </row>
    <row r="16" spans="2:11">
      <c r="B16" s="28"/>
      <c r="C16" s="28" t="s">
        <v>213</v>
      </c>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sheetData>
  <mergeCells count="9">
    <mergeCell ref="F3:H3"/>
    <mergeCell ref="B2:K2"/>
    <mergeCell ref="K3:K4"/>
    <mergeCell ref="I3:I4"/>
    <mergeCell ref="B3:B4"/>
    <mergeCell ref="C3:C4"/>
    <mergeCell ref="D3:D4"/>
    <mergeCell ref="E3:E4"/>
    <mergeCell ref="J3:J4"/>
  </mergeCells>
  <phoneticPr fontId="17"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22" sqref="I22"/>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8.5" customHeight="1">
      <c r="B2" s="158" t="s">
        <v>252</v>
      </c>
      <c r="C2" s="159"/>
      <c r="D2" s="159"/>
      <c r="E2" s="160"/>
    </row>
    <row r="3" spans="2:5">
      <c r="B3" s="154" t="s">
        <v>71</v>
      </c>
      <c r="C3" s="155"/>
      <c r="D3" s="155" t="s">
        <v>72</v>
      </c>
      <c r="E3" s="156"/>
    </row>
    <row r="4" spans="2:5">
      <c r="B4" s="84" t="s">
        <v>73</v>
      </c>
      <c r="C4" s="85" t="s">
        <v>74</v>
      </c>
      <c r="D4" s="85" t="s">
        <v>75</v>
      </c>
      <c r="E4" s="86" t="s">
        <v>76</v>
      </c>
    </row>
    <row r="5" spans="2:5" ht="15.75">
      <c r="B5" s="90"/>
      <c r="C5" s="91" t="s">
        <v>77</v>
      </c>
      <c r="D5" s="37">
        <v>102486</v>
      </c>
      <c r="E5" s="92">
        <f t="shared" ref="E5:E48" si="0">D5/$D$48</f>
        <v>1.3081987012982041E-2</v>
      </c>
    </row>
    <row r="6" spans="2:5" ht="15.75">
      <c r="B6" s="90" t="s">
        <v>78</v>
      </c>
      <c r="C6" s="91" t="s">
        <v>79</v>
      </c>
      <c r="D6" s="37">
        <v>69415</v>
      </c>
      <c r="E6" s="92">
        <f t="shared" si="0"/>
        <v>8.8605870900039831E-3</v>
      </c>
    </row>
    <row r="7" spans="2:5" ht="15.75">
      <c r="B7" s="90" t="s">
        <v>80</v>
      </c>
      <c r="C7" s="91" t="s">
        <v>81</v>
      </c>
      <c r="D7" s="37">
        <v>97039</v>
      </c>
      <c r="E7" s="92">
        <f t="shared" si="0"/>
        <v>1.2386696112178875E-2</v>
      </c>
    </row>
    <row r="8" spans="2:5" ht="15.75">
      <c r="B8" s="90" t="s">
        <v>82</v>
      </c>
      <c r="C8" s="91" t="s">
        <v>83</v>
      </c>
      <c r="D8" s="37">
        <v>124096</v>
      </c>
      <c r="E8" s="92">
        <f t="shared" si="0"/>
        <v>1.5840429525623201E-2</v>
      </c>
    </row>
    <row r="9" spans="2:5" ht="15.75">
      <c r="B9" s="90" t="s">
        <v>84</v>
      </c>
      <c r="C9" s="91" t="s">
        <v>85</v>
      </c>
      <c r="D9" s="37">
        <v>105151</v>
      </c>
      <c r="E9" s="92">
        <f t="shared" si="0"/>
        <v>1.3422165138673326E-2</v>
      </c>
    </row>
    <row r="10" spans="2:5" ht="15.75">
      <c r="B10" s="90" t="s">
        <v>86</v>
      </c>
      <c r="C10" s="91" t="s">
        <v>87</v>
      </c>
      <c r="D10" s="37">
        <v>159017</v>
      </c>
      <c r="E10" s="92">
        <f t="shared" si="0"/>
        <v>2.0297975614653366E-2</v>
      </c>
    </row>
    <row r="11" spans="2:5" ht="15.75">
      <c r="B11" s="90" t="s">
        <v>88</v>
      </c>
      <c r="C11" s="91" t="s">
        <v>89</v>
      </c>
      <c r="D11" s="37">
        <v>70111</v>
      </c>
      <c r="E11" s="92">
        <f t="shared" si="0"/>
        <v>8.9494291070700751E-3</v>
      </c>
    </row>
    <row r="12" spans="2:5" ht="15.75">
      <c r="B12" s="90" t="s">
        <v>90</v>
      </c>
      <c r="C12" s="91" t="s">
        <v>91</v>
      </c>
      <c r="D12" s="37">
        <v>58729</v>
      </c>
      <c r="E12" s="92">
        <f t="shared" si="0"/>
        <v>7.4965557762564855E-3</v>
      </c>
    </row>
    <row r="13" spans="2:5" ht="15.75">
      <c r="B13" s="90" t="s">
        <v>92</v>
      </c>
      <c r="C13" s="91" t="s">
        <v>93</v>
      </c>
      <c r="D13" s="37">
        <v>137021</v>
      </c>
      <c r="E13" s="92">
        <f t="shared" si="0"/>
        <v>1.7490261523581876E-2</v>
      </c>
    </row>
    <row r="14" spans="2:5" ht="15.75">
      <c r="B14" s="90" t="s">
        <v>94</v>
      </c>
      <c r="C14" s="91" t="s">
        <v>95</v>
      </c>
      <c r="D14" s="37">
        <v>47980</v>
      </c>
      <c r="E14" s="92">
        <f t="shared" si="0"/>
        <v>6.1244827282055918E-3</v>
      </c>
    </row>
    <row r="15" spans="2:5" ht="15.75">
      <c r="B15" s="90" t="s">
        <v>96</v>
      </c>
      <c r="C15" s="91" t="s">
        <v>97</v>
      </c>
      <c r="D15" s="37">
        <v>71723</v>
      </c>
      <c r="E15" s="92">
        <f t="shared" si="0"/>
        <v>9.1551953879760242E-3</v>
      </c>
    </row>
    <row r="16" spans="2:5" ht="15.75">
      <c r="B16" s="90" t="s">
        <v>98</v>
      </c>
      <c r="C16" s="91" t="s">
        <v>99</v>
      </c>
      <c r="D16" s="37">
        <v>47523</v>
      </c>
      <c r="E16" s="92">
        <f t="shared" si="0"/>
        <v>6.066148242861908E-3</v>
      </c>
    </row>
    <row r="17" spans="2:5" ht="15.75">
      <c r="B17" s="90" t="s">
        <v>100</v>
      </c>
      <c r="C17" s="91" t="s">
        <v>101</v>
      </c>
      <c r="D17" s="37">
        <v>219040</v>
      </c>
      <c r="E17" s="92">
        <f t="shared" si="0"/>
        <v>2.7959706060570088E-2</v>
      </c>
    </row>
    <row r="18" spans="2:5" ht="15.75">
      <c r="B18" s="90" t="s">
        <v>102</v>
      </c>
      <c r="C18" s="91" t="s">
        <v>103</v>
      </c>
      <c r="D18" s="37">
        <v>178679</v>
      </c>
      <c r="E18" s="92">
        <f t="shared" si="0"/>
        <v>2.2807762596770465E-2</v>
      </c>
    </row>
    <row r="19" spans="2:5" ht="15.75">
      <c r="B19" s="90" t="s">
        <v>104</v>
      </c>
      <c r="C19" s="91" t="s">
        <v>105</v>
      </c>
      <c r="D19" s="37">
        <v>54637</v>
      </c>
      <c r="E19" s="92">
        <f t="shared" si="0"/>
        <v>6.9742259862644622E-3</v>
      </c>
    </row>
    <row r="20" spans="2:5" ht="15.75">
      <c r="B20" s="90" t="s">
        <v>106</v>
      </c>
      <c r="C20" s="91" t="s">
        <v>107</v>
      </c>
      <c r="D20" s="37">
        <v>68122</v>
      </c>
      <c r="E20" s="92">
        <f t="shared" si="0"/>
        <v>8.6955400669199937E-3</v>
      </c>
    </row>
    <row r="21" spans="2:5" ht="15.75">
      <c r="B21" s="90" t="s">
        <v>108</v>
      </c>
      <c r="C21" s="91" t="s">
        <v>109</v>
      </c>
      <c r="D21" s="37">
        <v>131956</v>
      </c>
      <c r="E21" s="92">
        <f t="shared" si="0"/>
        <v>1.6843731614904066E-2</v>
      </c>
    </row>
    <row r="22" spans="2:5" ht="15.75">
      <c r="B22" s="90" t="s">
        <v>110</v>
      </c>
      <c r="C22" s="91" t="s">
        <v>111</v>
      </c>
      <c r="D22" s="37">
        <v>123968</v>
      </c>
      <c r="E22" s="92">
        <f t="shared" si="0"/>
        <v>1.5824090763863919E-2</v>
      </c>
    </row>
    <row r="23" spans="2:5" ht="15.75">
      <c r="B23" s="90" t="s">
        <v>112</v>
      </c>
      <c r="C23" s="91" t="s">
        <v>113</v>
      </c>
      <c r="D23" s="37">
        <v>71077</v>
      </c>
      <c r="E23" s="92">
        <f t="shared" si="0"/>
        <v>9.0727356997221519E-3</v>
      </c>
    </row>
    <row r="24" spans="2:5" ht="15.75">
      <c r="B24" s="90" t="s">
        <v>114</v>
      </c>
      <c r="C24" s="91" t="s">
        <v>115</v>
      </c>
      <c r="D24" s="37">
        <v>100299</v>
      </c>
      <c r="E24" s="92">
        <f t="shared" si="0"/>
        <v>1.280282395073557E-2</v>
      </c>
    </row>
    <row r="25" spans="2:5" ht="15.75">
      <c r="B25" s="90" t="s">
        <v>116</v>
      </c>
      <c r="C25" s="91" t="s">
        <v>117</v>
      </c>
      <c r="D25" s="37">
        <v>107055</v>
      </c>
      <c r="E25" s="92">
        <f t="shared" si="0"/>
        <v>1.3665204219842634E-2</v>
      </c>
    </row>
    <row r="26" spans="2:5" ht="15.75">
      <c r="B26" s="90" t="s">
        <v>118</v>
      </c>
      <c r="C26" s="91" t="s">
        <v>119</v>
      </c>
      <c r="D26" s="37">
        <v>33734</v>
      </c>
      <c r="E26" s="92">
        <f t="shared" si="0"/>
        <v>4.3060296030280835E-3</v>
      </c>
    </row>
    <row r="27" spans="2:5" ht="15.75">
      <c r="B27" s="90" t="s">
        <v>120</v>
      </c>
      <c r="C27" s="91" t="s">
        <v>121</v>
      </c>
      <c r="D27" s="37">
        <v>202663</v>
      </c>
      <c r="E27" s="92">
        <f t="shared" si="0"/>
        <v>2.5869238081415794E-2</v>
      </c>
    </row>
    <row r="28" spans="2:5" ht="15.75">
      <c r="B28" s="90" t="s">
        <v>122</v>
      </c>
      <c r="C28" s="91" t="s">
        <v>123</v>
      </c>
      <c r="D28" s="37">
        <v>22964</v>
      </c>
      <c r="E28" s="92">
        <f t="shared" si="0"/>
        <v>2.9312759768760567E-3</v>
      </c>
    </row>
    <row r="29" spans="2:5" ht="15.75">
      <c r="B29" s="90" t="s">
        <v>124</v>
      </c>
      <c r="C29" s="91" t="s">
        <v>125</v>
      </c>
      <c r="D29" s="37">
        <v>136807</v>
      </c>
      <c r="E29" s="92">
        <f t="shared" si="0"/>
        <v>1.7462945156265577E-2</v>
      </c>
    </row>
    <row r="30" spans="2:5" ht="15.75">
      <c r="B30" s="90" t="s">
        <v>126</v>
      </c>
      <c r="C30" s="91" t="s">
        <v>127</v>
      </c>
      <c r="D30" s="37">
        <v>41592</v>
      </c>
      <c r="E30" s="92">
        <f t="shared" si="0"/>
        <v>5.3090763991564607E-3</v>
      </c>
    </row>
    <row r="31" spans="2:5" ht="15.75">
      <c r="B31" s="90" t="s">
        <v>128</v>
      </c>
      <c r="C31" s="91" t="s">
        <v>129</v>
      </c>
      <c r="D31" s="37">
        <v>163774</v>
      </c>
      <c r="E31" s="92">
        <f t="shared" si="0"/>
        <v>2.0905190377847906E-2</v>
      </c>
    </row>
    <row r="32" spans="2:5" ht="15.75">
      <c r="B32" s="90" t="s">
        <v>130</v>
      </c>
      <c r="C32" s="91" t="s">
        <v>131</v>
      </c>
      <c r="D32" s="37">
        <v>106184</v>
      </c>
      <c r="E32" s="92">
        <f t="shared" si="0"/>
        <v>1.3554024051933775E-2</v>
      </c>
    </row>
    <row r="33" spans="2:13" ht="15.75">
      <c r="B33" s="90" t="s">
        <v>132</v>
      </c>
      <c r="C33" s="91" t="s">
        <v>133</v>
      </c>
      <c r="D33" s="37">
        <v>78607</v>
      </c>
      <c r="E33" s="92">
        <f t="shared" si="0"/>
        <v>1.003391441884237E-2</v>
      </c>
    </row>
    <row r="34" spans="2:13" ht="15.75">
      <c r="B34" s="90" t="s">
        <v>134</v>
      </c>
      <c r="C34" s="91" t="s">
        <v>135</v>
      </c>
      <c r="D34" s="37">
        <v>173665</v>
      </c>
      <c r="E34" s="92">
        <f t="shared" si="0"/>
        <v>2.2167742663481118E-2</v>
      </c>
    </row>
    <row r="35" spans="2:13" ht="15.75">
      <c r="B35" s="90" t="s">
        <v>136</v>
      </c>
      <c r="C35" s="91" t="s">
        <v>137</v>
      </c>
      <c r="D35" s="37">
        <v>124276</v>
      </c>
      <c r="E35" s="92">
        <f t="shared" si="0"/>
        <v>1.5863405909347188E-2</v>
      </c>
    </row>
    <row r="36" spans="2:13" ht="15.75">
      <c r="B36" s="90" t="s">
        <v>138</v>
      </c>
      <c r="C36" s="91" t="s">
        <v>139</v>
      </c>
      <c r="D36" s="37">
        <v>70066</v>
      </c>
      <c r="E36" s="92">
        <f t="shared" si="0"/>
        <v>8.9436850111390791E-3</v>
      </c>
    </row>
    <row r="37" spans="2:13" ht="15.75">
      <c r="B37" s="90" t="s">
        <v>140</v>
      </c>
      <c r="C37" s="91" t="s">
        <v>141</v>
      </c>
      <c r="D37" s="37">
        <v>183922</v>
      </c>
      <c r="E37" s="92">
        <f t="shared" si="0"/>
        <v>2.3477013596019777E-2</v>
      </c>
    </row>
    <row r="38" spans="2:13" ht="15.75">
      <c r="B38" s="90" t="s">
        <v>142</v>
      </c>
      <c r="C38" s="91" t="s">
        <v>143</v>
      </c>
      <c r="D38" s="37">
        <v>172988</v>
      </c>
      <c r="E38" s="92">
        <f t="shared" si="0"/>
        <v>2.2081325931363669E-2</v>
      </c>
    </row>
    <row r="39" spans="2:13" ht="15.75">
      <c r="B39" s="90" t="s">
        <v>144</v>
      </c>
      <c r="C39" s="91" t="s">
        <v>145</v>
      </c>
      <c r="D39" s="37">
        <v>41217</v>
      </c>
      <c r="E39" s="92">
        <f t="shared" si="0"/>
        <v>5.2612089330648162E-3</v>
      </c>
    </row>
    <row r="40" spans="2:13" ht="15.75">
      <c r="B40" s="90" t="s">
        <v>146</v>
      </c>
      <c r="C40" s="91" t="s">
        <v>147</v>
      </c>
      <c r="D40" s="37">
        <v>376918</v>
      </c>
      <c r="E40" s="92">
        <f t="shared" si="0"/>
        <v>4.8112292224881101E-2</v>
      </c>
      <c r="M40" s="17"/>
    </row>
    <row r="41" spans="2:13" ht="15.75">
      <c r="B41" s="90" t="s">
        <v>148</v>
      </c>
      <c r="C41" s="91" t="s">
        <v>149</v>
      </c>
      <c r="D41" s="37">
        <v>58992</v>
      </c>
      <c r="E41" s="92">
        <f t="shared" si="0"/>
        <v>7.5301268258087589E-3</v>
      </c>
    </row>
    <row r="42" spans="2:13" ht="15.75">
      <c r="B42" s="90" t="s">
        <v>150</v>
      </c>
      <c r="C42" s="91" t="s">
        <v>151</v>
      </c>
      <c r="D42" s="37">
        <v>88413</v>
      </c>
      <c r="E42" s="92">
        <f t="shared" si="0"/>
        <v>1.128561674549481E-2</v>
      </c>
    </row>
    <row r="43" spans="2:13" ht="15.75">
      <c r="B43" s="90" t="s">
        <v>152</v>
      </c>
      <c r="C43" s="91" t="s">
        <v>153</v>
      </c>
      <c r="D43" s="37">
        <v>109413</v>
      </c>
      <c r="E43" s="92">
        <f t="shared" si="0"/>
        <v>1.3966194846626895E-2</v>
      </c>
    </row>
    <row r="44" spans="2:13" ht="15.75">
      <c r="B44" s="90" t="s">
        <v>154</v>
      </c>
      <c r="C44" s="91" t="s">
        <v>155</v>
      </c>
      <c r="D44" s="37">
        <v>86794</v>
      </c>
      <c r="E44" s="92">
        <f t="shared" si="0"/>
        <v>1.1078956938555151E-2</v>
      </c>
    </row>
    <row r="45" spans="2:13" ht="15.75">
      <c r="B45" s="90" t="s">
        <v>156</v>
      </c>
      <c r="C45" s="91" t="s">
        <v>157</v>
      </c>
      <c r="D45" s="37">
        <v>41811</v>
      </c>
      <c r="E45" s="92">
        <f t="shared" si="0"/>
        <v>5.3370309993539811E-3</v>
      </c>
    </row>
    <row r="46" spans="2:13" ht="15.75">
      <c r="B46" s="90" t="s">
        <v>158</v>
      </c>
      <c r="C46" s="91" t="s">
        <v>159</v>
      </c>
      <c r="D46" s="37">
        <v>2561245</v>
      </c>
      <c r="E46" s="92">
        <f t="shared" si="0"/>
        <v>0.3269341551730498</v>
      </c>
    </row>
    <row r="47" spans="2:13" ht="15.75">
      <c r="B47" s="90" t="s">
        <v>160</v>
      </c>
      <c r="C47" s="91" t="s">
        <v>161</v>
      </c>
      <c r="D47" s="37">
        <v>812962</v>
      </c>
      <c r="E47" s="92">
        <f t="shared" si="0"/>
        <v>0.1037718159167877</v>
      </c>
    </row>
    <row r="48" spans="2:13" ht="16.5" thickBot="1">
      <c r="B48" s="87" t="s">
        <v>162</v>
      </c>
      <c r="C48" s="88" t="s">
        <v>70</v>
      </c>
      <c r="D48" s="33">
        <f>SUM(D5:D47)</f>
        <v>7834131</v>
      </c>
      <c r="E48" s="89">
        <f t="shared" si="0"/>
        <v>1</v>
      </c>
    </row>
    <row r="49" spans="4:4">
      <c r="D49" s="22"/>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K23" sqref="K23"/>
    </sheetView>
  </sheetViews>
  <sheetFormatPr defaultRowHeight="15"/>
  <cols>
    <col min="2" max="2" width="11.7109375" customWidth="1"/>
    <col min="3" max="3" width="19.28515625" customWidth="1"/>
    <col min="4" max="4" width="24.42578125" customWidth="1"/>
    <col min="5" max="16384" width="9.140625" style="8"/>
  </cols>
  <sheetData>
    <row r="1" spans="2:4" ht="15.75" thickBot="1"/>
    <row r="2" spans="2:4" ht="54.75" customHeight="1">
      <c r="B2" s="163" t="s">
        <v>253</v>
      </c>
      <c r="C2" s="164"/>
      <c r="D2" s="165"/>
    </row>
    <row r="3" spans="2:4" ht="65.25" customHeight="1">
      <c r="B3" s="161" t="s">
        <v>71</v>
      </c>
      <c r="C3" s="162"/>
      <c r="D3" s="93" t="s">
        <v>3</v>
      </c>
    </row>
    <row r="4" spans="2:4">
      <c r="B4" s="84" t="s">
        <v>73</v>
      </c>
      <c r="C4" s="85" t="s">
        <v>0</v>
      </c>
      <c r="D4" s="94"/>
    </row>
    <row r="5" spans="2:4" ht="15.75">
      <c r="B5" s="98"/>
      <c r="C5" s="91" t="s">
        <v>1</v>
      </c>
      <c r="D5" s="99">
        <v>13589</v>
      </c>
    </row>
    <row r="6" spans="2:4" ht="15.75">
      <c r="B6" s="98" t="s">
        <v>78</v>
      </c>
      <c r="C6" s="91" t="s">
        <v>79</v>
      </c>
      <c r="D6" s="99">
        <v>59663</v>
      </c>
    </row>
    <row r="7" spans="2:4" ht="15.75">
      <c r="B7" s="98" t="s">
        <v>80</v>
      </c>
      <c r="C7" s="91" t="s">
        <v>81</v>
      </c>
      <c r="D7" s="99">
        <v>96276</v>
      </c>
    </row>
    <row r="8" spans="2:4" ht="15.75">
      <c r="B8" s="98" t="s">
        <v>82</v>
      </c>
      <c r="C8" s="91" t="s">
        <v>83</v>
      </c>
      <c r="D8" s="99">
        <v>141391</v>
      </c>
    </row>
    <row r="9" spans="2:4" ht="15.75">
      <c r="B9" s="98" t="s">
        <v>84</v>
      </c>
      <c r="C9" s="91" t="s">
        <v>85</v>
      </c>
      <c r="D9" s="99">
        <v>89842</v>
      </c>
    </row>
    <row r="10" spans="2:4" ht="15.75">
      <c r="B10" s="98" t="s">
        <v>86</v>
      </c>
      <c r="C10" s="91" t="s">
        <v>87</v>
      </c>
      <c r="D10" s="99">
        <v>127197</v>
      </c>
    </row>
    <row r="11" spans="2:4" ht="15.75">
      <c r="B11" s="98" t="s">
        <v>88</v>
      </c>
      <c r="C11" s="91" t="s">
        <v>89</v>
      </c>
      <c r="D11" s="99">
        <v>49222</v>
      </c>
    </row>
    <row r="12" spans="2:4" ht="15.75">
      <c r="B12" s="98" t="s">
        <v>90</v>
      </c>
      <c r="C12" s="91" t="s">
        <v>91</v>
      </c>
      <c r="D12" s="99">
        <v>40122</v>
      </c>
    </row>
    <row r="13" spans="2:4" ht="15.75">
      <c r="B13" s="98" t="s">
        <v>92</v>
      </c>
      <c r="C13" s="91" t="s">
        <v>93</v>
      </c>
      <c r="D13" s="99">
        <v>133286</v>
      </c>
    </row>
    <row r="14" spans="2:4" ht="15.75">
      <c r="B14" s="98" t="s">
        <v>94</v>
      </c>
      <c r="C14" s="91" t="s">
        <v>95</v>
      </c>
      <c r="D14" s="99">
        <v>53608</v>
      </c>
    </row>
    <row r="15" spans="2:4" ht="15.75">
      <c r="B15" s="98" t="s">
        <v>96</v>
      </c>
      <c r="C15" s="91" t="s">
        <v>97</v>
      </c>
      <c r="D15" s="99">
        <v>70161</v>
      </c>
    </row>
    <row r="16" spans="2:4" ht="15.75">
      <c r="B16" s="98" t="s">
        <v>98</v>
      </c>
      <c r="C16" s="91" t="s">
        <v>99</v>
      </c>
      <c r="D16" s="99">
        <v>42782</v>
      </c>
    </row>
    <row r="17" spans="2:4" ht="15.75">
      <c r="B17" s="98" t="s">
        <v>100</v>
      </c>
      <c r="C17" s="91" t="s">
        <v>101</v>
      </c>
      <c r="D17" s="99">
        <v>176672</v>
      </c>
    </row>
    <row r="18" spans="2:4" ht="15.75">
      <c r="B18" s="98" t="s">
        <v>102</v>
      </c>
      <c r="C18" s="91" t="s">
        <v>103</v>
      </c>
      <c r="D18" s="99">
        <v>134691</v>
      </c>
    </row>
    <row r="19" spans="2:4" ht="15.75">
      <c r="B19" s="98" t="s">
        <v>104</v>
      </c>
      <c r="C19" s="91" t="s">
        <v>105</v>
      </c>
      <c r="D19" s="99">
        <v>39425</v>
      </c>
    </row>
    <row r="20" spans="2:4" ht="15.75">
      <c r="B20" s="98" t="s">
        <v>106</v>
      </c>
      <c r="C20" s="91" t="s">
        <v>107</v>
      </c>
      <c r="D20" s="99">
        <v>86313</v>
      </c>
    </row>
    <row r="21" spans="2:4" ht="15.75">
      <c r="B21" s="98" t="s">
        <v>108</v>
      </c>
      <c r="C21" s="91" t="s">
        <v>109</v>
      </c>
      <c r="D21" s="99">
        <v>107799</v>
      </c>
    </row>
    <row r="22" spans="2:4" ht="15.75">
      <c r="B22" s="98" t="s">
        <v>110</v>
      </c>
      <c r="C22" s="91" t="s">
        <v>111</v>
      </c>
      <c r="D22" s="99">
        <v>85446</v>
      </c>
    </row>
    <row r="23" spans="2:4" ht="15.75">
      <c r="B23" s="98" t="s">
        <v>112</v>
      </c>
      <c r="C23" s="91" t="s">
        <v>113</v>
      </c>
      <c r="D23" s="99">
        <v>65467</v>
      </c>
    </row>
    <row r="24" spans="2:4" ht="15.75">
      <c r="B24" s="98" t="s">
        <v>114</v>
      </c>
      <c r="C24" s="91" t="s">
        <v>115</v>
      </c>
      <c r="D24" s="99">
        <v>42818</v>
      </c>
    </row>
    <row r="25" spans="2:4" ht="15.75">
      <c r="B25" s="98" t="s">
        <v>116</v>
      </c>
      <c r="C25" s="91" t="s">
        <v>117</v>
      </c>
      <c r="D25" s="99">
        <v>80075</v>
      </c>
    </row>
    <row r="26" spans="2:4" ht="15.75">
      <c r="B26" s="98" t="s">
        <v>118</v>
      </c>
      <c r="C26" s="91" t="s">
        <v>119</v>
      </c>
      <c r="D26" s="99">
        <v>46153</v>
      </c>
    </row>
    <row r="27" spans="2:4" ht="15.75">
      <c r="B27" s="98" t="s">
        <v>120</v>
      </c>
      <c r="C27" s="91" t="s">
        <v>121</v>
      </c>
      <c r="D27" s="99">
        <v>138357</v>
      </c>
    </row>
    <row r="28" spans="2:4" ht="15.75">
      <c r="B28" s="98" t="s">
        <v>122</v>
      </c>
      <c r="C28" s="91" t="s">
        <v>123</v>
      </c>
      <c r="D28" s="99">
        <v>38851</v>
      </c>
    </row>
    <row r="29" spans="2:4" ht="15.75">
      <c r="B29" s="98" t="s">
        <v>124</v>
      </c>
      <c r="C29" s="91" t="s">
        <v>125</v>
      </c>
      <c r="D29" s="99">
        <v>80721</v>
      </c>
    </row>
    <row r="30" spans="2:4" ht="15.75">
      <c r="B30" s="98" t="s">
        <v>126</v>
      </c>
      <c r="C30" s="91" t="s">
        <v>127</v>
      </c>
      <c r="D30" s="99">
        <v>36126</v>
      </c>
    </row>
    <row r="31" spans="2:4" ht="15.75">
      <c r="B31" s="98" t="s">
        <v>128</v>
      </c>
      <c r="C31" s="91" t="s">
        <v>129</v>
      </c>
      <c r="D31" s="99">
        <v>107792</v>
      </c>
    </row>
    <row r="32" spans="2:4" ht="15.75">
      <c r="B32" s="98" t="s">
        <v>130</v>
      </c>
      <c r="C32" s="91" t="s">
        <v>131</v>
      </c>
      <c r="D32" s="99">
        <v>66583</v>
      </c>
    </row>
    <row r="33" spans="2:12" ht="15.75">
      <c r="B33" s="98" t="s">
        <v>132</v>
      </c>
      <c r="C33" s="91" t="s">
        <v>133</v>
      </c>
      <c r="D33" s="99">
        <v>64541</v>
      </c>
    </row>
    <row r="34" spans="2:12" ht="15.75">
      <c r="B34" s="98" t="s">
        <v>134</v>
      </c>
      <c r="C34" s="91" t="s">
        <v>135</v>
      </c>
      <c r="D34" s="99">
        <v>160952</v>
      </c>
    </row>
    <row r="35" spans="2:12" ht="15.75">
      <c r="B35" s="98" t="s">
        <v>136</v>
      </c>
      <c r="C35" s="91" t="s">
        <v>137</v>
      </c>
      <c r="D35" s="99">
        <v>63518</v>
      </c>
    </row>
    <row r="36" spans="2:12" ht="15.75">
      <c r="B36" s="98" t="s">
        <v>138</v>
      </c>
      <c r="C36" s="91" t="s">
        <v>139</v>
      </c>
      <c r="D36" s="99">
        <v>42236</v>
      </c>
    </row>
    <row r="37" spans="2:12" ht="15.75">
      <c r="B37" s="98" t="s">
        <v>140</v>
      </c>
      <c r="C37" s="91" t="s">
        <v>141</v>
      </c>
      <c r="D37" s="99">
        <v>98751</v>
      </c>
    </row>
    <row r="38" spans="2:12" ht="15.75">
      <c r="B38" s="98" t="s">
        <v>142</v>
      </c>
      <c r="C38" s="91" t="s">
        <v>143</v>
      </c>
      <c r="D38" s="99">
        <v>90140</v>
      </c>
    </row>
    <row r="39" spans="2:12" ht="15.75">
      <c r="B39" s="98" t="s">
        <v>144</v>
      </c>
      <c r="C39" s="91" t="s">
        <v>145</v>
      </c>
      <c r="D39" s="99">
        <v>52145</v>
      </c>
    </row>
    <row r="40" spans="2:12" ht="15.75">
      <c r="B40" s="98" t="s">
        <v>146</v>
      </c>
      <c r="C40" s="91" t="s">
        <v>147</v>
      </c>
      <c r="D40" s="99">
        <v>171575</v>
      </c>
    </row>
    <row r="41" spans="2:12" ht="15.75">
      <c r="B41" s="98" t="s">
        <v>148</v>
      </c>
      <c r="C41" s="91" t="s">
        <v>149</v>
      </c>
      <c r="D41" s="99">
        <v>34830</v>
      </c>
    </row>
    <row r="42" spans="2:12" ht="15.75">
      <c r="B42" s="98" t="s">
        <v>150</v>
      </c>
      <c r="C42" s="91" t="s">
        <v>151</v>
      </c>
      <c r="D42" s="99">
        <v>48759</v>
      </c>
    </row>
    <row r="43" spans="2:12" ht="15.75">
      <c r="B43" s="98" t="s">
        <v>152</v>
      </c>
      <c r="C43" s="91" t="s">
        <v>153</v>
      </c>
      <c r="D43" s="99">
        <v>66269</v>
      </c>
    </row>
    <row r="44" spans="2:12" ht="15.75">
      <c r="B44" s="98" t="s">
        <v>154</v>
      </c>
      <c r="C44" s="91" t="s">
        <v>155</v>
      </c>
      <c r="D44" s="99">
        <v>45174</v>
      </c>
      <c r="L44" s="17"/>
    </row>
    <row r="45" spans="2:12" ht="15.75">
      <c r="B45" s="98" t="s">
        <v>156</v>
      </c>
      <c r="C45" s="91" t="s">
        <v>157</v>
      </c>
      <c r="D45" s="99">
        <v>49253</v>
      </c>
    </row>
    <row r="46" spans="2:12" ht="15.75">
      <c r="B46" s="98" t="s">
        <v>158</v>
      </c>
      <c r="C46" s="91" t="s">
        <v>159</v>
      </c>
      <c r="D46" s="99">
        <v>63964</v>
      </c>
    </row>
    <row r="47" spans="2:12" ht="15.75">
      <c r="B47" s="98">
        <v>421</v>
      </c>
      <c r="C47" s="91" t="s">
        <v>159</v>
      </c>
      <c r="D47" s="99">
        <v>91602</v>
      </c>
    </row>
    <row r="48" spans="2:12" ht="15.75">
      <c r="B48" s="98">
        <v>431</v>
      </c>
      <c r="C48" s="91" t="s">
        <v>159</v>
      </c>
      <c r="D48" s="99">
        <v>121034</v>
      </c>
    </row>
    <row r="49" spans="2:4" ht="15.75">
      <c r="B49" s="98">
        <v>441</v>
      </c>
      <c r="C49" s="91" t="s">
        <v>159</v>
      </c>
      <c r="D49" s="99">
        <v>92177</v>
      </c>
    </row>
    <row r="50" spans="2:4" ht="15.75">
      <c r="B50" s="98">
        <v>451</v>
      </c>
      <c r="C50" s="91" t="s">
        <v>159</v>
      </c>
      <c r="D50" s="99">
        <v>75157</v>
      </c>
    </row>
    <row r="51" spans="2:4" ht="15.75">
      <c r="B51" s="98">
        <v>461</v>
      </c>
      <c r="C51" s="91" t="s">
        <v>159</v>
      </c>
      <c r="D51" s="99">
        <v>111043</v>
      </c>
    </row>
    <row r="52" spans="2:4" ht="15.75">
      <c r="B52" s="98" t="s">
        <v>160</v>
      </c>
      <c r="C52" s="91" t="s">
        <v>161</v>
      </c>
      <c r="D52" s="99">
        <v>135384</v>
      </c>
    </row>
    <row r="53" spans="2:4" ht="16.5" thickBot="1">
      <c r="B53" s="95" t="s">
        <v>162</v>
      </c>
      <c r="C53" s="96" t="s">
        <v>70</v>
      </c>
      <c r="D53" s="97">
        <f>SUM(D5:D52)</f>
        <v>3928932</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6"/>
  <sheetViews>
    <sheetView workbookViewId="0">
      <selection activeCell="F23" sqref="F23"/>
    </sheetView>
  </sheetViews>
  <sheetFormatPr defaultRowHeight="12.75"/>
  <cols>
    <col min="1" max="1" width="12.140625" customWidth="1"/>
    <col min="2" max="2" width="33.85546875" customWidth="1"/>
    <col min="3" max="3" width="34" customWidth="1"/>
  </cols>
  <sheetData>
    <row r="1" spans="2:3" ht="16.5" thickBot="1">
      <c r="B1" s="157"/>
      <c r="C1" s="157"/>
    </row>
    <row r="2" spans="2:3" ht="49.5" customHeight="1">
      <c r="B2" s="166" t="s">
        <v>254</v>
      </c>
      <c r="C2" s="167"/>
    </row>
    <row r="3" spans="2:3">
      <c r="B3" s="84" t="s">
        <v>211</v>
      </c>
      <c r="C3" s="94" t="s">
        <v>72</v>
      </c>
    </row>
    <row r="4" spans="2:3" ht="15">
      <c r="B4" s="100" t="s">
        <v>42</v>
      </c>
      <c r="C4" s="38">
        <v>103859</v>
      </c>
    </row>
    <row r="5" spans="2:3" ht="15">
      <c r="B5" s="100" t="s">
        <v>46</v>
      </c>
      <c r="C5" s="38">
        <v>103562</v>
      </c>
    </row>
    <row r="6" spans="2:3" ht="15">
      <c r="B6" s="100" t="s">
        <v>64</v>
      </c>
      <c r="C6" s="38">
        <v>103226</v>
      </c>
    </row>
    <row r="7" spans="2:3" ht="15">
      <c r="B7" s="100" t="s">
        <v>63</v>
      </c>
      <c r="C7" s="38">
        <v>102938</v>
      </c>
    </row>
    <row r="8" spans="2:3" ht="15">
      <c r="B8" s="100" t="s">
        <v>62</v>
      </c>
      <c r="C8" s="38">
        <v>102635</v>
      </c>
    </row>
    <row r="9" spans="2:3" ht="15">
      <c r="B9" s="100" t="s">
        <v>57</v>
      </c>
      <c r="C9" s="38">
        <v>102293</v>
      </c>
    </row>
    <row r="10" spans="2:3" ht="15">
      <c r="B10" s="100" t="s">
        <v>41</v>
      </c>
      <c r="C10" s="38">
        <v>101949</v>
      </c>
    </row>
    <row r="11" spans="2:3" ht="15">
      <c r="B11" s="100" t="s">
        <v>38</v>
      </c>
      <c r="C11" s="38">
        <v>101653</v>
      </c>
    </row>
    <row r="12" spans="2:3" ht="15">
      <c r="B12" s="100" t="s">
        <v>32</v>
      </c>
      <c r="C12" s="38">
        <v>101201</v>
      </c>
    </row>
    <row r="13" spans="2:3" ht="15">
      <c r="B13" s="100" t="s">
        <v>29</v>
      </c>
      <c r="C13" s="38">
        <v>100879</v>
      </c>
    </row>
    <row r="14" spans="2:3" ht="15">
      <c r="B14" s="100" t="s">
        <v>25</v>
      </c>
      <c r="C14" s="38">
        <v>100625</v>
      </c>
    </row>
    <row r="15" spans="2:3" ht="15">
      <c r="B15" s="100" t="s">
        <v>18</v>
      </c>
      <c r="C15" s="38">
        <v>100424</v>
      </c>
    </row>
    <row r="16" spans="2:3" ht="15.75" thickBot="1">
      <c r="B16" s="101" t="s">
        <v>4</v>
      </c>
      <c r="C16" s="83">
        <v>100202</v>
      </c>
    </row>
  </sheetData>
  <mergeCells count="2">
    <mergeCell ref="B1:C1"/>
    <mergeCell ref="B2:C2"/>
  </mergeCells>
  <phoneticPr fontId="15"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6" sqref="D26"/>
    </sheetView>
  </sheetViews>
  <sheetFormatPr defaultColWidth="11.42578125" defaultRowHeight="12.75"/>
  <cols>
    <col min="2" max="2" width="6.28515625" customWidth="1"/>
    <col min="3" max="3" width="20.140625" style="7" customWidth="1"/>
    <col min="4" max="4" width="20" customWidth="1"/>
    <col min="5" max="6" width="13.85546875" bestFit="1" customWidth="1"/>
  </cols>
  <sheetData>
    <row r="1" spans="2:8" ht="13.5" thickBot="1"/>
    <row r="2" spans="2:8" ht="55.5" customHeight="1">
      <c r="B2" s="105" t="s">
        <v>255</v>
      </c>
      <c r="C2" s="106"/>
      <c r="D2" s="106"/>
      <c r="E2" s="106"/>
      <c r="F2" s="107"/>
    </row>
    <row r="3" spans="2:8" ht="23.25" customHeight="1">
      <c r="B3" s="116" t="s">
        <v>69</v>
      </c>
      <c r="C3" s="104" t="s">
        <v>190</v>
      </c>
      <c r="D3" s="104" t="s">
        <v>163</v>
      </c>
      <c r="E3" s="104" t="s">
        <v>165</v>
      </c>
      <c r="F3" s="112"/>
    </row>
    <row r="4" spans="2:8" ht="21.75" customHeight="1">
      <c r="B4" s="116"/>
      <c r="C4" s="104"/>
      <c r="D4" s="104"/>
      <c r="E4" s="30" t="s">
        <v>196</v>
      </c>
      <c r="F4" s="41" t="s">
        <v>197</v>
      </c>
    </row>
    <row r="5" spans="2:8" ht="15">
      <c r="B5" s="35">
        <f>k_total_tec_0122!B6</f>
        <v>1</v>
      </c>
      <c r="C5" s="36" t="str">
        <f>k_total_tec_0122!C6</f>
        <v>METROPOLITAN LIFE</v>
      </c>
      <c r="D5" s="37">
        <f t="shared" ref="D5:D11" si="0">E5+F5</f>
        <v>1095832</v>
      </c>
      <c r="E5" s="37">
        <v>524024</v>
      </c>
      <c r="F5" s="38">
        <v>571808</v>
      </c>
      <c r="G5" s="4"/>
      <c r="H5" s="4"/>
    </row>
    <row r="6" spans="2:8" ht="15">
      <c r="B6" s="39">
        <f>k_total_tec_0122!B7</f>
        <v>2</v>
      </c>
      <c r="C6" s="36" t="str">
        <f>k_total_tec_0122!C7</f>
        <v>AZT VIITORUL TAU</v>
      </c>
      <c r="D6" s="37">
        <f t="shared" si="0"/>
        <v>1639940</v>
      </c>
      <c r="E6" s="37">
        <v>784152</v>
      </c>
      <c r="F6" s="38">
        <v>855788</v>
      </c>
      <c r="G6" s="4"/>
      <c r="H6" s="4"/>
    </row>
    <row r="7" spans="2:8" ht="15">
      <c r="B7" s="39">
        <f>k_total_tec_0122!B8</f>
        <v>3</v>
      </c>
      <c r="C7" s="40" t="str">
        <f>k_total_tec_0122!C8</f>
        <v>BCR</v>
      </c>
      <c r="D7" s="37">
        <f t="shared" si="0"/>
        <v>720660</v>
      </c>
      <c r="E7" s="37">
        <v>340570</v>
      </c>
      <c r="F7" s="38">
        <v>380090</v>
      </c>
      <c r="G7" s="4"/>
      <c r="H7" s="4"/>
    </row>
    <row r="8" spans="2:8" ht="15">
      <c r="B8" s="39">
        <f>k_total_tec_0122!B9</f>
        <v>4</v>
      </c>
      <c r="C8" s="40" t="str">
        <f>k_total_tec_0122!C9</f>
        <v>BRD</v>
      </c>
      <c r="D8" s="37">
        <f t="shared" si="0"/>
        <v>509778</v>
      </c>
      <c r="E8" s="37">
        <v>240243</v>
      </c>
      <c r="F8" s="38">
        <v>269535</v>
      </c>
      <c r="G8" s="4"/>
      <c r="H8" s="4"/>
    </row>
    <row r="9" spans="2:8" ht="15">
      <c r="B9" s="39">
        <f>k_total_tec_0122!B10</f>
        <v>5</v>
      </c>
      <c r="C9" s="40" t="str">
        <f>k_total_tec_0122!C10</f>
        <v>VITAL</v>
      </c>
      <c r="D9" s="37">
        <f t="shared" si="0"/>
        <v>984923</v>
      </c>
      <c r="E9" s="37">
        <v>463572</v>
      </c>
      <c r="F9" s="38">
        <v>521351</v>
      </c>
      <c r="G9" s="4"/>
      <c r="H9" s="4"/>
    </row>
    <row r="10" spans="2:8" ht="15">
      <c r="B10" s="39">
        <f>k_total_tec_0122!B11</f>
        <v>6</v>
      </c>
      <c r="C10" s="40" t="str">
        <f>k_total_tec_0122!C11</f>
        <v>ARIPI</v>
      </c>
      <c r="D10" s="37">
        <f t="shared" si="0"/>
        <v>820324</v>
      </c>
      <c r="E10" s="37">
        <v>388343</v>
      </c>
      <c r="F10" s="38">
        <v>431981</v>
      </c>
      <c r="G10" s="4"/>
      <c r="H10" s="4"/>
    </row>
    <row r="11" spans="2:8" ht="15">
      <c r="B11" s="39">
        <f>k_total_tec_0122!B12</f>
        <v>7</v>
      </c>
      <c r="C11" s="40" t="s">
        <v>17</v>
      </c>
      <c r="D11" s="37">
        <f t="shared" si="0"/>
        <v>2062674</v>
      </c>
      <c r="E11" s="37">
        <v>1021905</v>
      </c>
      <c r="F11" s="38">
        <v>1040769</v>
      </c>
      <c r="G11" s="4"/>
      <c r="H11" s="4"/>
    </row>
    <row r="12" spans="2:8" ht="15.75" thickBot="1">
      <c r="B12" s="168" t="s">
        <v>70</v>
      </c>
      <c r="C12" s="169"/>
      <c r="D12" s="33">
        <f>SUM(D5:D11)</f>
        <v>7834131</v>
      </c>
      <c r="E12" s="33">
        <f>SUM(E5:E11)</f>
        <v>3762809</v>
      </c>
      <c r="F12" s="34">
        <f>SUM(F5:F11)</f>
        <v>4071322</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14" sqref="Q14"/>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F23" sqref="F23"/>
    </sheetView>
  </sheetViews>
  <sheetFormatPr defaultColWidth="11.42578125" defaultRowHeight="12.75"/>
  <cols>
    <col min="2" max="2" width="6.28515625" customWidth="1"/>
    <col min="3" max="3" width="18.8554687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3.25" customHeight="1">
      <c r="B2" s="105" t="s">
        <v>256</v>
      </c>
      <c r="C2" s="106"/>
      <c r="D2" s="106"/>
      <c r="E2" s="106"/>
      <c r="F2" s="106"/>
      <c r="G2" s="106"/>
      <c r="H2" s="106"/>
      <c r="I2" s="106"/>
      <c r="J2" s="106"/>
      <c r="K2" s="106"/>
      <c r="L2" s="106"/>
      <c r="M2" s="106"/>
      <c r="N2" s="106"/>
      <c r="O2" s="106"/>
      <c r="P2" s="107"/>
    </row>
    <row r="3" spans="2:16" ht="23.25" customHeight="1">
      <c r="B3" s="116" t="s">
        <v>69</v>
      </c>
      <c r="C3" s="104" t="s">
        <v>190</v>
      </c>
      <c r="D3" s="104" t="s">
        <v>163</v>
      </c>
      <c r="E3" s="170"/>
      <c r="F3" s="171"/>
      <c r="G3" s="171"/>
      <c r="H3" s="172"/>
      <c r="I3" s="104" t="s">
        <v>165</v>
      </c>
      <c r="J3" s="104"/>
      <c r="K3" s="104"/>
      <c r="L3" s="104"/>
      <c r="M3" s="104"/>
      <c r="N3" s="104"/>
      <c r="O3" s="104"/>
      <c r="P3" s="112"/>
    </row>
    <row r="4" spans="2:16" ht="23.25" customHeight="1">
      <c r="B4" s="116"/>
      <c r="C4" s="104"/>
      <c r="D4" s="104"/>
      <c r="E4" s="104" t="s">
        <v>70</v>
      </c>
      <c r="F4" s="104"/>
      <c r="G4" s="104"/>
      <c r="H4" s="104"/>
      <c r="I4" s="104" t="s">
        <v>198</v>
      </c>
      <c r="J4" s="104"/>
      <c r="K4" s="104"/>
      <c r="L4" s="104"/>
      <c r="M4" s="104" t="s">
        <v>199</v>
      </c>
      <c r="N4" s="104"/>
      <c r="O4" s="104"/>
      <c r="P4" s="112"/>
    </row>
    <row r="5" spans="2:16" ht="47.25" customHeight="1">
      <c r="B5" s="116"/>
      <c r="C5" s="104"/>
      <c r="D5" s="104"/>
      <c r="E5" s="30" t="s">
        <v>200</v>
      </c>
      <c r="F5" s="30" t="s">
        <v>201</v>
      </c>
      <c r="G5" s="30" t="s">
        <v>6</v>
      </c>
      <c r="H5" s="30" t="s">
        <v>5</v>
      </c>
      <c r="I5" s="30" t="s">
        <v>200</v>
      </c>
      <c r="J5" s="30" t="s">
        <v>201</v>
      </c>
      <c r="K5" s="30" t="s">
        <v>6</v>
      </c>
      <c r="L5" s="30" t="s">
        <v>5</v>
      </c>
      <c r="M5" s="30" t="s">
        <v>200</v>
      </c>
      <c r="N5" s="30" t="s">
        <v>201</v>
      </c>
      <c r="O5" s="30" t="s">
        <v>6</v>
      </c>
      <c r="P5" s="41" t="s">
        <v>5</v>
      </c>
    </row>
    <row r="6" spans="2:16" ht="18" hidden="1" customHeight="1">
      <c r="B6" s="24"/>
      <c r="C6" s="15"/>
      <c r="D6" s="102" t="s">
        <v>202</v>
      </c>
      <c r="E6" s="102" t="s">
        <v>203</v>
      </c>
      <c r="F6" s="102" t="s">
        <v>204</v>
      </c>
      <c r="G6" s="102"/>
      <c r="H6" s="102" t="s">
        <v>205</v>
      </c>
      <c r="I6" s="102" t="s">
        <v>203</v>
      </c>
      <c r="J6" s="102" t="s">
        <v>204</v>
      </c>
      <c r="K6" s="102"/>
      <c r="L6" s="102" t="s">
        <v>205</v>
      </c>
      <c r="M6" s="102" t="s">
        <v>206</v>
      </c>
      <c r="N6" s="102" t="s">
        <v>207</v>
      </c>
      <c r="O6" s="102"/>
      <c r="P6" s="103" t="s">
        <v>208</v>
      </c>
    </row>
    <row r="7" spans="2:16" ht="15">
      <c r="B7" s="35">
        <f>k_total_tec_0122!B6</f>
        <v>1</v>
      </c>
      <c r="C7" s="36" t="str">
        <f>k_total_tec_0122!C6</f>
        <v>METROPOLITAN LIFE</v>
      </c>
      <c r="D7" s="37">
        <f>SUM(E7+F7+G7+H7)</f>
        <v>1095832</v>
      </c>
      <c r="E7" s="37">
        <f>I7+M7</f>
        <v>95030</v>
      </c>
      <c r="F7" s="37">
        <f>J7+N7</f>
        <v>321988</v>
      </c>
      <c r="G7" s="37">
        <f>K7+O7</f>
        <v>389794</v>
      </c>
      <c r="H7" s="37">
        <f>L7+P7</f>
        <v>289020</v>
      </c>
      <c r="I7" s="37">
        <v>44053</v>
      </c>
      <c r="J7" s="37">
        <v>150748</v>
      </c>
      <c r="K7" s="37">
        <v>182321</v>
      </c>
      <c r="L7" s="37">
        <v>146902</v>
      </c>
      <c r="M7" s="37">
        <v>50977</v>
      </c>
      <c r="N7" s="37">
        <v>171240</v>
      </c>
      <c r="O7" s="37">
        <v>207473</v>
      </c>
      <c r="P7" s="38">
        <v>142118</v>
      </c>
    </row>
    <row r="8" spans="2:16" ht="15">
      <c r="B8" s="39">
        <f>k_total_tec_0122!B7</f>
        <v>2</v>
      </c>
      <c r="C8" s="36" t="str">
        <f>k_total_tec_0122!C7</f>
        <v>AZT VIITORUL TAU</v>
      </c>
      <c r="D8" s="37">
        <f t="shared" ref="D8:D13" si="0">SUM(E8+F8+G8+H8)</f>
        <v>1639940</v>
      </c>
      <c r="E8" s="37">
        <f t="shared" ref="E8:E13" si="1">I8+M8</f>
        <v>94731</v>
      </c>
      <c r="F8" s="37">
        <f t="shared" ref="F8:F13" si="2">J8+N8</f>
        <v>294085</v>
      </c>
      <c r="G8" s="37">
        <f t="shared" ref="G8:G13" si="3">K8+O8</f>
        <v>649577</v>
      </c>
      <c r="H8" s="37">
        <f t="shared" ref="H8:H13" si="4">L8+P8</f>
        <v>601547</v>
      </c>
      <c r="I8" s="37">
        <v>43891</v>
      </c>
      <c r="J8" s="37">
        <v>137679</v>
      </c>
      <c r="K8" s="37">
        <v>304005</v>
      </c>
      <c r="L8" s="37">
        <v>298577</v>
      </c>
      <c r="M8" s="37">
        <v>50840</v>
      </c>
      <c r="N8" s="37">
        <v>156406</v>
      </c>
      <c r="O8" s="37">
        <v>345572</v>
      </c>
      <c r="P8" s="38">
        <v>302970</v>
      </c>
    </row>
    <row r="9" spans="2:16" ht="15">
      <c r="B9" s="39">
        <f>k_total_tec_0122!B8</f>
        <v>3</v>
      </c>
      <c r="C9" s="40" t="str">
        <f>k_total_tec_0122!C8</f>
        <v>BCR</v>
      </c>
      <c r="D9" s="37">
        <f t="shared" si="0"/>
        <v>720660</v>
      </c>
      <c r="E9" s="37">
        <f t="shared" si="1"/>
        <v>98229</v>
      </c>
      <c r="F9" s="37">
        <f t="shared" si="2"/>
        <v>291805</v>
      </c>
      <c r="G9" s="37">
        <f t="shared" si="3"/>
        <v>187528</v>
      </c>
      <c r="H9" s="37">
        <f t="shared" si="4"/>
        <v>143098</v>
      </c>
      <c r="I9" s="37">
        <v>45355</v>
      </c>
      <c r="J9" s="37">
        <v>138018</v>
      </c>
      <c r="K9" s="37">
        <v>87165</v>
      </c>
      <c r="L9" s="37">
        <v>70032</v>
      </c>
      <c r="M9" s="37">
        <v>52874</v>
      </c>
      <c r="N9" s="37">
        <v>153787</v>
      </c>
      <c r="O9" s="37">
        <v>100363</v>
      </c>
      <c r="P9" s="38">
        <v>73066</v>
      </c>
    </row>
    <row r="10" spans="2:16" ht="15">
      <c r="B10" s="39">
        <f>k_total_tec_0122!B9</f>
        <v>4</v>
      </c>
      <c r="C10" s="40" t="str">
        <f>k_total_tec_0122!C9</f>
        <v>BRD</v>
      </c>
      <c r="D10" s="37">
        <f t="shared" si="0"/>
        <v>509778</v>
      </c>
      <c r="E10" s="37">
        <f t="shared" si="1"/>
        <v>102410</v>
      </c>
      <c r="F10" s="37">
        <f t="shared" si="2"/>
        <v>235080</v>
      </c>
      <c r="G10" s="37">
        <f t="shared" si="3"/>
        <v>114977</v>
      </c>
      <c r="H10" s="37">
        <f t="shared" si="4"/>
        <v>57311</v>
      </c>
      <c r="I10" s="37">
        <v>47414</v>
      </c>
      <c r="J10" s="37">
        <v>111914</v>
      </c>
      <c r="K10" s="37">
        <v>53421</v>
      </c>
      <c r="L10" s="37">
        <v>27494</v>
      </c>
      <c r="M10" s="37">
        <v>54996</v>
      </c>
      <c r="N10" s="37">
        <v>123166</v>
      </c>
      <c r="O10" s="37">
        <v>61556</v>
      </c>
      <c r="P10" s="38">
        <v>29817</v>
      </c>
    </row>
    <row r="11" spans="2:16" ht="15">
      <c r="B11" s="39">
        <f>k_total_tec_0122!B10</f>
        <v>5</v>
      </c>
      <c r="C11" s="40" t="str">
        <f>k_total_tec_0122!C10</f>
        <v>VITAL</v>
      </c>
      <c r="D11" s="37">
        <f t="shared" si="0"/>
        <v>984923</v>
      </c>
      <c r="E11" s="37">
        <f t="shared" si="1"/>
        <v>94614</v>
      </c>
      <c r="F11" s="37">
        <f t="shared" si="2"/>
        <v>350936</v>
      </c>
      <c r="G11" s="37">
        <f t="shared" si="3"/>
        <v>323156</v>
      </c>
      <c r="H11" s="37">
        <f t="shared" si="4"/>
        <v>216217</v>
      </c>
      <c r="I11" s="37">
        <v>43826</v>
      </c>
      <c r="J11" s="37">
        <v>164881</v>
      </c>
      <c r="K11" s="37">
        <v>147330</v>
      </c>
      <c r="L11" s="37">
        <v>107535</v>
      </c>
      <c r="M11" s="37">
        <v>50788</v>
      </c>
      <c r="N11" s="37">
        <v>186055</v>
      </c>
      <c r="O11" s="37">
        <v>175826</v>
      </c>
      <c r="P11" s="38">
        <v>108682</v>
      </c>
    </row>
    <row r="12" spans="2:16" ht="15">
      <c r="B12" s="39">
        <f>k_total_tec_0122!B11</f>
        <v>6</v>
      </c>
      <c r="C12" s="40" t="str">
        <f>k_total_tec_0122!C11</f>
        <v>ARIPI</v>
      </c>
      <c r="D12" s="37">
        <f t="shared" si="0"/>
        <v>820324</v>
      </c>
      <c r="E12" s="37">
        <f t="shared" si="1"/>
        <v>94553</v>
      </c>
      <c r="F12" s="37">
        <f t="shared" si="2"/>
        <v>262302</v>
      </c>
      <c r="G12" s="37">
        <f t="shared" si="3"/>
        <v>271445</v>
      </c>
      <c r="H12" s="37">
        <f t="shared" si="4"/>
        <v>192024</v>
      </c>
      <c r="I12" s="37">
        <v>43803</v>
      </c>
      <c r="J12" s="37">
        <v>123152</v>
      </c>
      <c r="K12" s="37">
        <v>124961</v>
      </c>
      <c r="L12" s="37">
        <v>96427</v>
      </c>
      <c r="M12" s="37">
        <v>50750</v>
      </c>
      <c r="N12" s="37">
        <v>139150</v>
      </c>
      <c r="O12" s="37">
        <v>146484</v>
      </c>
      <c r="P12" s="38">
        <v>95597</v>
      </c>
    </row>
    <row r="13" spans="2:16" ht="15">
      <c r="B13" s="39">
        <f>k_total_tec_0122!B12</f>
        <v>7</v>
      </c>
      <c r="C13" s="40" t="s">
        <v>17</v>
      </c>
      <c r="D13" s="37">
        <f t="shared" si="0"/>
        <v>2062674</v>
      </c>
      <c r="E13" s="37">
        <f t="shared" si="1"/>
        <v>96946</v>
      </c>
      <c r="F13" s="37">
        <f t="shared" si="2"/>
        <v>337148</v>
      </c>
      <c r="G13" s="37">
        <f t="shared" si="3"/>
        <v>825869</v>
      </c>
      <c r="H13" s="37">
        <f t="shared" si="4"/>
        <v>802711</v>
      </c>
      <c r="I13" s="37">
        <v>44990</v>
      </c>
      <c r="J13" s="37">
        <v>159113</v>
      </c>
      <c r="K13" s="37">
        <v>405856</v>
      </c>
      <c r="L13" s="37">
        <v>411946</v>
      </c>
      <c r="M13" s="37">
        <v>51956</v>
      </c>
      <c r="N13" s="37">
        <v>178035</v>
      </c>
      <c r="O13" s="37">
        <v>420013</v>
      </c>
      <c r="P13" s="38">
        <v>390765</v>
      </c>
    </row>
    <row r="14" spans="2:16" ht="15.75" thickBot="1">
      <c r="B14" s="125" t="s">
        <v>70</v>
      </c>
      <c r="C14" s="126"/>
      <c r="D14" s="33">
        <f t="shared" ref="D14:P14" si="5">SUM(D7:D13)</f>
        <v>7834131</v>
      </c>
      <c r="E14" s="33">
        <f t="shared" si="5"/>
        <v>676513</v>
      </c>
      <c r="F14" s="33">
        <f t="shared" si="5"/>
        <v>2093344</v>
      </c>
      <c r="G14" s="33">
        <f t="shared" si="5"/>
        <v>2762346</v>
      </c>
      <c r="H14" s="33">
        <f t="shared" si="5"/>
        <v>2301928</v>
      </c>
      <c r="I14" s="33">
        <f t="shared" si="5"/>
        <v>313332</v>
      </c>
      <c r="J14" s="33">
        <f t="shared" si="5"/>
        <v>985505</v>
      </c>
      <c r="K14" s="33">
        <f t="shared" si="5"/>
        <v>1305059</v>
      </c>
      <c r="L14" s="33">
        <f t="shared" si="5"/>
        <v>1158913</v>
      </c>
      <c r="M14" s="33">
        <f t="shared" si="5"/>
        <v>363181</v>
      </c>
      <c r="N14" s="33">
        <f t="shared" si="5"/>
        <v>1107839</v>
      </c>
      <c r="O14" s="33">
        <f t="shared" si="5"/>
        <v>1457287</v>
      </c>
      <c r="P14" s="34">
        <f t="shared" si="5"/>
        <v>1143015</v>
      </c>
    </row>
    <row r="16" spans="2:16">
      <c r="B16" s="10"/>
      <c r="C16" s="11"/>
      <c r="E16" s="4"/>
      <c r="I16" s="4"/>
    </row>
    <row r="17" spans="2:3">
      <c r="B17" s="14"/>
      <c r="C17" s="14"/>
    </row>
  </sheetData>
  <mergeCells count="10">
    <mergeCell ref="E3:H3"/>
    <mergeCell ref="B2:P2"/>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C41" sqref="C41"/>
    </sheetView>
  </sheetViews>
  <sheetFormatPr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N4" sqref="N4"/>
    </sheetView>
  </sheetViews>
  <sheetFormatPr defaultRowHeight="12.75"/>
  <cols>
    <col min="2" max="2" width="6.42578125" customWidth="1"/>
    <col min="3" max="3" width="20.42578125" customWidth="1"/>
    <col min="4" max="4" width="21.42578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7.25" customHeight="1">
      <c r="B2" s="105" t="s">
        <v>214</v>
      </c>
      <c r="C2" s="106"/>
      <c r="D2" s="106"/>
      <c r="E2" s="106"/>
      <c r="F2" s="106"/>
      <c r="G2" s="106"/>
      <c r="H2" s="106"/>
      <c r="I2" s="106"/>
      <c r="J2" s="106"/>
      <c r="K2" s="107"/>
    </row>
    <row r="3" spans="2:11" ht="69.75" customHeight="1">
      <c r="B3" s="116" t="s">
        <v>69</v>
      </c>
      <c r="C3" s="104" t="s">
        <v>190</v>
      </c>
      <c r="D3" s="104" t="s">
        <v>30</v>
      </c>
      <c r="E3" s="104" t="s">
        <v>164</v>
      </c>
      <c r="F3" s="104"/>
      <c r="G3" s="104" t="s">
        <v>217</v>
      </c>
      <c r="H3" s="104"/>
      <c r="I3" s="104"/>
      <c r="J3" s="104" t="s">
        <v>165</v>
      </c>
      <c r="K3" s="112"/>
    </row>
    <row r="4" spans="2:11" ht="119.25" customHeight="1">
      <c r="B4" s="116" t="s">
        <v>69</v>
      </c>
      <c r="C4" s="104"/>
      <c r="D4" s="104"/>
      <c r="E4" s="30" t="s">
        <v>75</v>
      </c>
      <c r="F4" s="30" t="s">
        <v>166</v>
      </c>
      <c r="G4" s="30" t="s">
        <v>75</v>
      </c>
      <c r="H4" s="30" t="s">
        <v>167</v>
      </c>
      <c r="I4" s="30" t="s">
        <v>166</v>
      </c>
      <c r="J4" s="30" t="s">
        <v>218</v>
      </c>
      <c r="K4" s="41" t="s">
        <v>219</v>
      </c>
    </row>
    <row r="5" spans="2:11" hidden="1">
      <c r="B5" s="20"/>
      <c r="C5" s="18"/>
      <c r="D5" s="19" t="s">
        <v>168</v>
      </c>
      <c r="E5" s="19" t="s">
        <v>169</v>
      </c>
      <c r="F5" s="18"/>
      <c r="G5" s="19" t="s">
        <v>170</v>
      </c>
      <c r="H5" s="18"/>
      <c r="I5" s="18"/>
      <c r="J5" s="19" t="s">
        <v>171</v>
      </c>
      <c r="K5" s="21" t="s">
        <v>172</v>
      </c>
    </row>
    <row r="6" spans="2:11" ht="15">
      <c r="B6" s="35">
        <f>[1]k_total_tec_0609!A10</f>
        <v>1</v>
      </c>
      <c r="C6" s="40" t="s">
        <v>19</v>
      </c>
      <c r="D6" s="37">
        <v>1095832</v>
      </c>
      <c r="E6" s="37">
        <v>541770</v>
      </c>
      <c r="F6" s="43">
        <f>E6/D6</f>
        <v>0.4943914760656743</v>
      </c>
      <c r="G6" s="37">
        <v>19091</v>
      </c>
      <c r="H6" s="43">
        <f t="shared" ref="H6:H13" si="0">G6/$G$13</f>
        <v>0.13616295905339962</v>
      </c>
      <c r="I6" s="43">
        <f t="shared" ref="I6:I13" si="1">G6/D6</f>
        <v>1.742146606414122E-2</v>
      </c>
      <c r="J6" s="37">
        <v>17369</v>
      </c>
      <c r="K6" s="38">
        <v>1722</v>
      </c>
    </row>
    <row r="7" spans="2:11" ht="15">
      <c r="B7" s="39">
        <v>2</v>
      </c>
      <c r="C7" s="40" t="str">
        <f>[1]k_total_tec_0609!B12</f>
        <v>AZT VIITORUL TAU</v>
      </c>
      <c r="D7" s="37">
        <v>1639940</v>
      </c>
      <c r="E7" s="37">
        <v>835155</v>
      </c>
      <c r="F7" s="43">
        <f t="shared" ref="F7:F12" si="2">E7/D7</f>
        <v>0.50925948510311347</v>
      </c>
      <c r="G7" s="37">
        <v>29727</v>
      </c>
      <c r="H7" s="43">
        <f t="shared" si="0"/>
        <v>0.21202222428266776</v>
      </c>
      <c r="I7" s="43">
        <f t="shared" si="1"/>
        <v>1.8126882690830154E-2</v>
      </c>
      <c r="J7" s="37">
        <v>27167</v>
      </c>
      <c r="K7" s="38">
        <v>2560</v>
      </c>
    </row>
    <row r="8" spans="2:11" ht="15">
      <c r="B8" s="39">
        <v>3</v>
      </c>
      <c r="C8" s="40" t="str">
        <f>[1]k_total_tec_0609!B13</f>
        <v>BCR</v>
      </c>
      <c r="D8" s="37">
        <v>720660</v>
      </c>
      <c r="E8" s="37">
        <v>336635</v>
      </c>
      <c r="F8" s="43">
        <f t="shared" si="2"/>
        <v>0.46712041739516552</v>
      </c>
      <c r="G8" s="37">
        <v>13268</v>
      </c>
      <c r="H8" s="43">
        <f t="shared" si="0"/>
        <v>9.4631509125792573E-2</v>
      </c>
      <c r="I8" s="43">
        <f t="shared" si="1"/>
        <v>1.8410901118419226E-2</v>
      </c>
      <c r="J8" s="37">
        <v>12154</v>
      </c>
      <c r="K8" s="38">
        <v>1114</v>
      </c>
    </row>
    <row r="9" spans="2:11" ht="15">
      <c r="B9" s="39">
        <v>4</v>
      </c>
      <c r="C9" s="40" t="str">
        <f>[1]k_total_tec_0609!B15</f>
        <v>BRD</v>
      </c>
      <c r="D9" s="37">
        <v>509778</v>
      </c>
      <c r="E9" s="37">
        <v>232657</v>
      </c>
      <c r="F9" s="43">
        <f t="shared" si="2"/>
        <v>0.45638885946431584</v>
      </c>
      <c r="G9" s="37">
        <v>9771</v>
      </c>
      <c r="H9" s="43">
        <f t="shared" si="0"/>
        <v>6.9689815772393679E-2</v>
      </c>
      <c r="I9" s="43">
        <f t="shared" si="1"/>
        <v>1.9167166884408508E-2</v>
      </c>
      <c r="J9" s="37">
        <v>8971</v>
      </c>
      <c r="K9" s="38">
        <v>800</v>
      </c>
    </row>
    <row r="10" spans="2:11" ht="15">
      <c r="B10" s="39">
        <v>5</v>
      </c>
      <c r="C10" s="40" t="str">
        <f>[1]k_total_tec_0609!B16</f>
        <v>VITAL</v>
      </c>
      <c r="D10" s="37">
        <v>984923</v>
      </c>
      <c r="E10" s="37">
        <v>456873</v>
      </c>
      <c r="F10" s="43">
        <f t="shared" si="2"/>
        <v>0.46386671851505146</v>
      </c>
      <c r="G10" s="37">
        <v>17663</v>
      </c>
      <c r="H10" s="43">
        <f t="shared" si="0"/>
        <v>0.12597801821592361</v>
      </c>
      <c r="I10" s="43">
        <f t="shared" si="1"/>
        <v>1.7933381594297221E-2</v>
      </c>
      <c r="J10" s="37">
        <v>16226</v>
      </c>
      <c r="K10" s="38">
        <v>1437</v>
      </c>
    </row>
    <row r="11" spans="2:11" ht="15">
      <c r="B11" s="39">
        <v>6</v>
      </c>
      <c r="C11" s="40" t="str">
        <f>[1]k_total_tec_0609!B18</f>
        <v>ARIPI</v>
      </c>
      <c r="D11" s="37">
        <v>820324</v>
      </c>
      <c r="E11" s="37">
        <v>398766</v>
      </c>
      <c r="F11" s="43">
        <f t="shared" si="2"/>
        <v>0.48610792808695102</v>
      </c>
      <c r="G11" s="37">
        <v>15083</v>
      </c>
      <c r="H11" s="43">
        <f t="shared" si="0"/>
        <v>0.10757665451796272</v>
      </c>
      <c r="I11" s="43">
        <f t="shared" si="1"/>
        <v>1.8386637474948921E-2</v>
      </c>
      <c r="J11" s="37">
        <v>13902</v>
      </c>
      <c r="K11" s="38">
        <v>1181</v>
      </c>
    </row>
    <row r="12" spans="2:11" ht="15">
      <c r="B12" s="39">
        <v>7</v>
      </c>
      <c r="C12" s="40" t="s">
        <v>17</v>
      </c>
      <c r="D12" s="37">
        <v>2062674</v>
      </c>
      <c r="E12" s="37">
        <v>1127076</v>
      </c>
      <c r="F12" s="43">
        <f t="shared" si="2"/>
        <v>0.54641499335328803</v>
      </c>
      <c r="G12" s="37">
        <v>35604</v>
      </c>
      <c r="H12" s="43">
        <f t="shared" si="0"/>
        <v>0.25393881903186005</v>
      </c>
      <c r="I12" s="43">
        <f t="shared" si="1"/>
        <v>1.7261089246289042E-2</v>
      </c>
      <c r="J12" s="37">
        <v>32379</v>
      </c>
      <c r="K12" s="38">
        <v>3225</v>
      </c>
    </row>
    <row r="13" spans="2:11" ht="15.75" thickBot="1">
      <c r="B13" s="31" t="s">
        <v>70</v>
      </c>
      <c r="C13" s="32"/>
      <c r="D13" s="33">
        <f>SUM(D6:D12)</f>
        <v>7834131</v>
      </c>
      <c r="E13" s="33">
        <f>SUM(E6:E12)</f>
        <v>3928932</v>
      </c>
      <c r="F13" s="42">
        <f>E13/D13</f>
        <v>0.50151471809700399</v>
      </c>
      <c r="G13" s="33">
        <f>SUM(G6:G12)</f>
        <v>140207</v>
      </c>
      <c r="H13" s="42">
        <f t="shared" si="0"/>
        <v>1</v>
      </c>
      <c r="I13" s="42">
        <f t="shared" si="1"/>
        <v>1.7896943515496484E-2</v>
      </c>
      <c r="J13" s="33">
        <f>SUM(J6:J12)</f>
        <v>128168</v>
      </c>
      <c r="K13" s="34">
        <f>SUM(K6:K12)</f>
        <v>12039</v>
      </c>
    </row>
    <row r="14" spans="2:11">
      <c r="C14" s="7"/>
      <c r="D14" s="4"/>
      <c r="E14" s="4"/>
    </row>
    <row r="15" spans="2:11" ht="14.25" customHeight="1">
      <c r="B15" s="113" t="s">
        <v>173</v>
      </c>
      <c r="C15" s="113"/>
      <c r="D15" s="113"/>
      <c r="E15" s="113"/>
      <c r="F15" s="113"/>
      <c r="G15" s="113"/>
      <c r="H15" s="113"/>
      <c r="I15" s="113"/>
      <c r="J15" s="113"/>
      <c r="K15" s="113"/>
    </row>
    <row r="16" spans="2:11" ht="33.75" customHeight="1">
      <c r="B16" s="114" t="s">
        <v>209</v>
      </c>
      <c r="C16" s="114"/>
      <c r="D16" s="114"/>
      <c r="E16" s="114"/>
      <c r="F16" s="114"/>
      <c r="G16" s="114"/>
      <c r="H16" s="114"/>
      <c r="I16" s="114"/>
      <c r="J16" s="114"/>
      <c r="K16" s="114"/>
    </row>
    <row r="17" spans="2:11" ht="30.75" customHeight="1">
      <c r="B17" s="113" t="s">
        <v>174</v>
      </c>
      <c r="C17" s="113"/>
      <c r="D17" s="113"/>
      <c r="E17" s="113"/>
      <c r="F17" s="113"/>
      <c r="G17" s="113"/>
      <c r="H17" s="113"/>
      <c r="I17" s="113"/>
      <c r="J17" s="113"/>
      <c r="K17" s="113"/>
    </row>
    <row r="18" spans="2:11" ht="206.25" customHeight="1">
      <c r="B18" s="113" t="s">
        <v>216</v>
      </c>
      <c r="C18" s="115"/>
      <c r="D18" s="115"/>
      <c r="E18" s="115"/>
      <c r="F18" s="115"/>
      <c r="G18" s="115"/>
      <c r="H18" s="115"/>
      <c r="I18" s="115"/>
      <c r="J18" s="115"/>
      <c r="K18" s="115"/>
    </row>
  </sheetData>
  <mergeCells count="11">
    <mergeCell ref="B17:K17"/>
    <mergeCell ref="B18:K18"/>
    <mergeCell ref="B3:B4"/>
    <mergeCell ref="C3:C4"/>
    <mergeCell ref="D3:D4"/>
    <mergeCell ref="E3:F3"/>
    <mergeCell ref="G3:I3"/>
    <mergeCell ref="J3:K3"/>
    <mergeCell ref="B2:K2"/>
    <mergeCell ref="B15:K15"/>
    <mergeCell ref="B16:K16"/>
  </mergeCells>
  <phoneticPr fontId="15"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2"/>
  <sheetViews>
    <sheetView zoomScaleNormal="100" workbookViewId="0">
      <selection activeCell="I28" sqref="I28"/>
    </sheetView>
  </sheetViews>
  <sheetFormatPr defaultRowHeight="12.75"/>
  <cols>
    <col min="2" max="2" width="5.140625" customWidth="1"/>
    <col min="3" max="3" width="18.42578125" customWidth="1"/>
    <col min="4" max="16" width="13.5703125" customWidth="1"/>
  </cols>
  <sheetData>
    <row r="1" spans="2:15" ht="13.5" thickBot="1"/>
    <row r="2" spans="2:15" ht="41.25" customHeight="1">
      <c r="B2" s="105" t="s">
        <v>220</v>
      </c>
      <c r="C2" s="106"/>
      <c r="D2" s="106"/>
      <c r="E2" s="106"/>
      <c r="F2" s="106"/>
      <c r="G2" s="106"/>
      <c r="H2" s="106"/>
      <c r="I2" s="106"/>
      <c r="J2" s="106"/>
      <c r="K2" s="106"/>
      <c r="L2" s="106"/>
      <c r="M2" s="106"/>
      <c r="N2" s="106"/>
      <c r="O2" s="107"/>
    </row>
    <row r="3" spans="2:15">
      <c r="B3" s="116" t="s">
        <v>69</v>
      </c>
      <c r="C3" s="104" t="s">
        <v>210</v>
      </c>
      <c r="D3" s="117" t="s">
        <v>39</v>
      </c>
      <c r="E3" s="117" t="s">
        <v>44</v>
      </c>
      <c r="F3" s="117" t="s">
        <v>48</v>
      </c>
      <c r="G3" s="117" t="s">
        <v>51</v>
      </c>
      <c r="H3" s="117" t="s">
        <v>53</v>
      </c>
      <c r="I3" s="117" t="s">
        <v>58</v>
      </c>
      <c r="J3" s="117" t="s">
        <v>54</v>
      </c>
      <c r="K3" s="117" t="s">
        <v>35</v>
      </c>
      <c r="L3" s="117" t="s">
        <v>33</v>
      </c>
      <c r="M3" s="117" t="s">
        <v>27</v>
      </c>
      <c r="N3" s="117" t="s">
        <v>23</v>
      </c>
      <c r="O3" s="124" t="s">
        <v>20</v>
      </c>
    </row>
    <row r="4" spans="2:15" ht="27.75" customHeight="1">
      <c r="B4" s="116"/>
      <c r="C4" s="104"/>
      <c r="D4" s="104"/>
      <c r="E4" s="104"/>
      <c r="F4" s="104"/>
      <c r="G4" s="104"/>
      <c r="H4" s="104"/>
      <c r="I4" s="104"/>
      <c r="J4" s="104"/>
      <c r="K4" s="104"/>
      <c r="L4" s="104"/>
      <c r="M4" s="104"/>
      <c r="N4" s="104"/>
      <c r="O4" s="112"/>
    </row>
    <row r="5" spans="2:15" ht="15">
      <c r="B5" s="49">
        <v>1</v>
      </c>
      <c r="C5" s="50" t="s">
        <v>19</v>
      </c>
      <c r="D5" s="37">
        <v>1071862</v>
      </c>
      <c r="E5" s="37">
        <v>1073235</v>
      </c>
      <c r="F5" s="37">
        <v>1074053</v>
      </c>
      <c r="G5" s="37">
        <v>1075370</v>
      </c>
      <c r="H5" s="37">
        <v>1076586</v>
      </c>
      <c r="I5" s="37">
        <v>1078055</v>
      </c>
      <c r="J5" s="37">
        <v>1079444</v>
      </c>
      <c r="K5" s="37">
        <v>1080954</v>
      </c>
      <c r="L5" s="37">
        <v>1083513</v>
      </c>
      <c r="M5" s="37">
        <v>1087889</v>
      </c>
      <c r="N5" s="37">
        <v>1090961</v>
      </c>
      <c r="O5" s="38">
        <v>1093754</v>
      </c>
    </row>
    <row r="6" spans="2:15" ht="15">
      <c r="B6" s="39">
        <v>2</v>
      </c>
      <c r="C6" s="36" t="s">
        <v>185</v>
      </c>
      <c r="D6" s="37">
        <v>1617466</v>
      </c>
      <c r="E6" s="37">
        <v>1618635</v>
      </c>
      <c r="F6" s="37">
        <v>1619318</v>
      </c>
      <c r="G6" s="37">
        <v>1620490</v>
      </c>
      <c r="H6" s="37">
        <v>1621608</v>
      </c>
      <c r="I6" s="37">
        <v>1622976</v>
      </c>
      <c r="J6" s="37">
        <v>1624266</v>
      </c>
      <c r="K6" s="37">
        <v>1625645</v>
      </c>
      <c r="L6" s="37">
        <v>1628078</v>
      </c>
      <c r="M6" s="37">
        <v>1632343</v>
      </c>
      <c r="N6" s="37">
        <v>1635318</v>
      </c>
      <c r="O6" s="38">
        <v>1637984</v>
      </c>
    </row>
    <row r="7" spans="2:15" ht="15">
      <c r="B7" s="39">
        <v>3</v>
      </c>
      <c r="C7" s="40" t="s">
        <v>65</v>
      </c>
      <c r="D7" s="37">
        <v>694871</v>
      </c>
      <c r="E7" s="37">
        <v>696363</v>
      </c>
      <c r="F7" s="37">
        <v>697281</v>
      </c>
      <c r="G7" s="37">
        <v>698699</v>
      </c>
      <c r="H7" s="37">
        <v>700016</v>
      </c>
      <c r="I7" s="37">
        <v>701627</v>
      </c>
      <c r="J7" s="37">
        <v>703170</v>
      </c>
      <c r="K7" s="37">
        <v>704828</v>
      </c>
      <c r="L7" s="37">
        <v>707542</v>
      </c>
      <c r="M7" s="37">
        <v>712088</v>
      </c>
      <c r="N7" s="37">
        <v>715373</v>
      </c>
      <c r="O7" s="38">
        <v>718361</v>
      </c>
    </row>
    <row r="8" spans="2:15" ht="15">
      <c r="B8" s="39">
        <v>4</v>
      </c>
      <c r="C8" s="40" t="s">
        <v>66</v>
      </c>
      <c r="D8" s="37">
        <v>482487</v>
      </c>
      <c r="E8" s="37">
        <v>484082</v>
      </c>
      <c r="F8" s="37">
        <v>485151</v>
      </c>
      <c r="G8" s="37">
        <v>486656</v>
      </c>
      <c r="H8" s="37">
        <v>488057</v>
      </c>
      <c r="I8" s="37">
        <v>489767</v>
      </c>
      <c r="J8" s="37">
        <v>491548</v>
      </c>
      <c r="K8" s="37">
        <v>493385</v>
      </c>
      <c r="L8" s="37">
        <v>496302</v>
      </c>
      <c r="M8" s="37">
        <v>501046</v>
      </c>
      <c r="N8" s="37">
        <v>504410</v>
      </c>
      <c r="O8" s="38">
        <v>507424</v>
      </c>
    </row>
    <row r="9" spans="2:15" ht="15">
      <c r="B9" s="39">
        <v>5</v>
      </c>
      <c r="C9" s="40" t="s">
        <v>186</v>
      </c>
      <c r="D9" s="37">
        <v>960586</v>
      </c>
      <c r="E9" s="37">
        <v>962019</v>
      </c>
      <c r="F9" s="37">
        <v>962851</v>
      </c>
      <c r="G9" s="37">
        <v>964175</v>
      </c>
      <c r="H9" s="37">
        <v>965393</v>
      </c>
      <c r="I9" s="37">
        <v>966901</v>
      </c>
      <c r="J9" s="37">
        <v>968361</v>
      </c>
      <c r="K9" s="37">
        <v>969903</v>
      </c>
      <c r="L9" s="37">
        <v>972436</v>
      </c>
      <c r="M9" s="37">
        <v>976825</v>
      </c>
      <c r="N9" s="37">
        <v>979954</v>
      </c>
      <c r="O9" s="38">
        <v>982787</v>
      </c>
    </row>
    <row r="10" spans="2:15" ht="15">
      <c r="B10" s="39">
        <v>6</v>
      </c>
      <c r="C10" s="40" t="s">
        <v>187</v>
      </c>
      <c r="D10" s="37">
        <v>795524</v>
      </c>
      <c r="E10" s="37">
        <v>796992</v>
      </c>
      <c r="F10" s="37">
        <v>797869</v>
      </c>
      <c r="G10" s="37">
        <v>799232</v>
      </c>
      <c r="H10" s="37">
        <v>800462</v>
      </c>
      <c r="I10" s="37">
        <v>801973</v>
      </c>
      <c r="J10" s="37">
        <v>803440</v>
      </c>
      <c r="K10" s="37">
        <v>805011</v>
      </c>
      <c r="L10" s="37">
        <v>807675</v>
      </c>
      <c r="M10" s="37">
        <v>812109</v>
      </c>
      <c r="N10" s="37">
        <v>815260</v>
      </c>
      <c r="O10" s="38">
        <v>818136</v>
      </c>
    </row>
    <row r="11" spans="2:15" ht="15">
      <c r="B11" s="51">
        <v>7</v>
      </c>
      <c r="C11" s="52" t="s">
        <v>17</v>
      </c>
      <c r="D11" s="37">
        <v>2039863</v>
      </c>
      <c r="E11" s="37">
        <v>2041159</v>
      </c>
      <c r="F11" s="37">
        <v>2041912</v>
      </c>
      <c r="G11" s="37">
        <v>2043066</v>
      </c>
      <c r="H11" s="37">
        <v>2044154</v>
      </c>
      <c r="I11" s="37">
        <v>2045536</v>
      </c>
      <c r="J11" s="37">
        <v>2046842</v>
      </c>
      <c r="K11" s="37">
        <v>2048222</v>
      </c>
      <c r="L11" s="37">
        <v>2050687</v>
      </c>
      <c r="M11" s="37">
        <v>2054944</v>
      </c>
      <c r="N11" s="37">
        <v>2057887</v>
      </c>
      <c r="O11" s="38">
        <v>2060565</v>
      </c>
    </row>
    <row r="12" spans="2:15" ht="15.75" thickBot="1">
      <c r="B12" s="125" t="s">
        <v>67</v>
      </c>
      <c r="C12" s="126"/>
      <c r="D12" s="44">
        <f t="shared" ref="D12:O12" si="0">SUM(D5:D11)</f>
        <v>7662659</v>
      </c>
      <c r="E12" s="44">
        <f t="shared" si="0"/>
        <v>7672485</v>
      </c>
      <c r="F12" s="44">
        <f t="shared" si="0"/>
        <v>7678435</v>
      </c>
      <c r="G12" s="44">
        <f t="shared" si="0"/>
        <v>7687688</v>
      </c>
      <c r="H12" s="44">
        <f t="shared" si="0"/>
        <v>7696276</v>
      </c>
      <c r="I12" s="44">
        <f t="shared" si="0"/>
        <v>7706835</v>
      </c>
      <c r="J12" s="44">
        <f t="shared" si="0"/>
        <v>7717071</v>
      </c>
      <c r="K12" s="44">
        <f t="shared" si="0"/>
        <v>7727948</v>
      </c>
      <c r="L12" s="44">
        <f t="shared" si="0"/>
        <v>7746233</v>
      </c>
      <c r="M12" s="44">
        <f t="shared" si="0"/>
        <v>7777244</v>
      </c>
      <c r="N12" s="44">
        <f t="shared" si="0"/>
        <v>7799163</v>
      </c>
      <c r="O12" s="45">
        <f t="shared" si="0"/>
        <v>7819011</v>
      </c>
    </row>
    <row r="13" spans="2:15" ht="8.25" customHeight="1" thickBot="1">
      <c r="B13" s="118"/>
      <c r="C13" s="119"/>
      <c r="D13" s="119"/>
      <c r="E13" s="120"/>
      <c r="F13" s="120"/>
      <c r="G13" s="120"/>
      <c r="H13" s="120"/>
      <c r="I13" s="120"/>
      <c r="J13" s="120"/>
      <c r="K13" s="120"/>
      <c r="L13" s="120"/>
      <c r="M13" s="120"/>
      <c r="N13" s="120"/>
      <c r="O13" s="121"/>
    </row>
    <row r="14" spans="2:15" ht="39" customHeight="1">
      <c r="B14" s="54" t="s">
        <v>69</v>
      </c>
      <c r="C14" s="55" t="s">
        <v>210</v>
      </c>
      <c r="D14" s="56" t="s">
        <v>7</v>
      </c>
    </row>
    <row r="15" spans="2:15">
      <c r="B15" s="35">
        <v>1</v>
      </c>
      <c r="C15" s="46" t="s">
        <v>19</v>
      </c>
      <c r="D15" s="57">
        <v>1095832</v>
      </c>
    </row>
    <row r="16" spans="2:15">
      <c r="B16" s="35">
        <v>2</v>
      </c>
      <c r="C16" s="46" t="s">
        <v>185</v>
      </c>
      <c r="D16" s="57">
        <v>1639940</v>
      </c>
    </row>
    <row r="17" spans="2:4">
      <c r="B17" s="35">
        <v>3</v>
      </c>
      <c r="C17" s="48" t="s">
        <v>65</v>
      </c>
      <c r="D17" s="57">
        <v>720660</v>
      </c>
    </row>
    <row r="18" spans="2:4">
      <c r="B18" s="35">
        <v>4</v>
      </c>
      <c r="C18" s="48" t="s">
        <v>66</v>
      </c>
      <c r="D18" s="57">
        <v>509778</v>
      </c>
    </row>
    <row r="19" spans="2:4">
      <c r="B19" s="35">
        <v>5</v>
      </c>
      <c r="C19" s="48" t="s">
        <v>186</v>
      </c>
      <c r="D19" s="57">
        <v>984923</v>
      </c>
    </row>
    <row r="20" spans="2:4">
      <c r="B20" s="35">
        <v>6</v>
      </c>
      <c r="C20" s="48" t="s">
        <v>187</v>
      </c>
      <c r="D20" s="57">
        <v>820324</v>
      </c>
    </row>
    <row r="21" spans="2:4">
      <c r="B21" s="35">
        <v>7</v>
      </c>
      <c r="C21" s="48" t="s">
        <v>17</v>
      </c>
      <c r="D21" s="57">
        <v>2062674</v>
      </c>
    </row>
    <row r="22" spans="2:4" ht="15.75" thickBot="1">
      <c r="B22" s="122" t="s">
        <v>67</v>
      </c>
      <c r="C22" s="123"/>
      <c r="D22" s="58">
        <v>7834131</v>
      </c>
    </row>
  </sheetData>
  <mergeCells count="18">
    <mergeCell ref="B13:O13"/>
    <mergeCell ref="B22:C22"/>
    <mergeCell ref="K3:K4"/>
    <mergeCell ref="L3:L4"/>
    <mergeCell ref="M3:M4"/>
    <mergeCell ref="N3:N4"/>
    <mergeCell ref="O3:O4"/>
    <mergeCell ref="B12:C12"/>
    <mergeCell ref="B2:O2"/>
    <mergeCell ref="B3:B4"/>
    <mergeCell ref="C3:C4"/>
    <mergeCell ref="D3:D4"/>
    <mergeCell ref="E3:E4"/>
    <mergeCell ref="F3:F4"/>
    <mergeCell ref="G3:G4"/>
    <mergeCell ref="H3:H4"/>
    <mergeCell ref="I3:I4"/>
    <mergeCell ref="J3:J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5"/>
  <sheetViews>
    <sheetView zoomScaleNormal="100" workbookViewId="0">
      <selection activeCell="G30" sqref="G30"/>
    </sheetView>
  </sheetViews>
  <sheetFormatPr defaultRowHeight="12.75"/>
  <cols>
    <col min="2" max="2" width="6" customWidth="1"/>
    <col min="3" max="3" width="19" customWidth="1"/>
    <col min="4" max="16" width="17.5703125" customWidth="1"/>
    <col min="17" max="17" width="18.42578125" customWidth="1"/>
    <col min="20" max="20" width="11.140625" bestFit="1" customWidth="1"/>
    <col min="23" max="23" width="16.7109375" customWidth="1"/>
  </cols>
  <sheetData>
    <row r="1" spans="2:17" ht="13.5" thickBot="1"/>
    <row r="2" spans="2:17" ht="39" customHeight="1">
      <c r="B2" s="105" t="s">
        <v>233</v>
      </c>
      <c r="C2" s="106"/>
      <c r="D2" s="106"/>
      <c r="E2" s="106"/>
      <c r="F2" s="106"/>
      <c r="G2" s="106"/>
      <c r="H2" s="106"/>
      <c r="I2" s="106"/>
      <c r="J2" s="106"/>
      <c r="K2" s="106"/>
      <c r="L2" s="106"/>
      <c r="M2" s="106"/>
      <c r="N2" s="106"/>
      <c r="O2" s="106"/>
      <c r="P2" s="107"/>
    </row>
    <row r="3" spans="2:17">
      <c r="B3" s="116" t="s">
        <v>69</v>
      </c>
      <c r="C3" s="104" t="s">
        <v>210</v>
      </c>
      <c r="D3" s="127" t="s">
        <v>39</v>
      </c>
      <c r="E3" s="127" t="s">
        <v>44</v>
      </c>
      <c r="F3" s="127" t="s">
        <v>48</v>
      </c>
      <c r="G3" s="127" t="s">
        <v>51</v>
      </c>
      <c r="H3" s="127" t="s">
        <v>53</v>
      </c>
      <c r="I3" s="127" t="s">
        <v>58</v>
      </c>
      <c r="J3" s="127" t="s">
        <v>54</v>
      </c>
      <c r="K3" s="127" t="s">
        <v>35</v>
      </c>
      <c r="L3" s="127" t="s">
        <v>33</v>
      </c>
      <c r="M3" s="127" t="s">
        <v>27</v>
      </c>
      <c r="N3" s="127" t="s">
        <v>23</v>
      </c>
      <c r="O3" s="127" t="s">
        <v>20</v>
      </c>
      <c r="P3" s="112" t="s">
        <v>67</v>
      </c>
    </row>
    <row r="4" spans="2:17">
      <c r="B4" s="116"/>
      <c r="C4" s="104"/>
      <c r="D4" s="127"/>
      <c r="E4" s="127"/>
      <c r="F4" s="127"/>
      <c r="G4" s="127"/>
      <c r="H4" s="127"/>
      <c r="I4" s="127"/>
      <c r="J4" s="127"/>
      <c r="K4" s="127"/>
      <c r="L4" s="127"/>
      <c r="M4" s="127"/>
      <c r="N4" s="127"/>
      <c r="O4" s="127"/>
      <c r="P4" s="112"/>
    </row>
    <row r="5" spans="2:17" ht="25.5">
      <c r="B5" s="116"/>
      <c r="C5" s="104"/>
      <c r="D5" s="53" t="s">
        <v>221</v>
      </c>
      <c r="E5" s="53" t="s">
        <v>222</v>
      </c>
      <c r="F5" s="53" t="s">
        <v>223</v>
      </c>
      <c r="G5" s="53" t="s">
        <v>224</v>
      </c>
      <c r="H5" s="53" t="s">
        <v>225</v>
      </c>
      <c r="I5" s="53" t="s">
        <v>226</v>
      </c>
      <c r="J5" s="53" t="s">
        <v>227</v>
      </c>
      <c r="K5" s="53" t="s">
        <v>228</v>
      </c>
      <c r="L5" s="53" t="s">
        <v>229</v>
      </c>
      <c r="M5" s="53" t="s">
        <v>230</v>
      </c>
      <c r="N5" s="53" t="s">
        <v>231</v>
      </c>
      <c r="O5" s="53" t="s">
        <v>232</v>
      </c>
      <c r="P5" s="112"/>
    </row>
    <row r="6" spans="2:17" ht="15">
      <c r="B6" s="35">
        <v>1</v>
      </c>
      <c r="C6" s="36" t="s">
        <v>19</v>
      </c>
      <c r="D6" s="37">
        <v>21966324.576479252</v>
      </c>
      <c r="E6" s="37">
        <v>21919288.077789731</v>
      </c>
      <c r="F6" s="37">
        <v>22902771.575870749</v>
      </c>
      <c r="G6" s="37">
        <v>23372318.578680202</v>
      </c>
      <c r="H6" s="37">
        <v>22943198.002517156</v>
      </c>
      <c r="I6" s="37">
        <v>23822003.4917477</v>
      </c>
      <c r="J6" s="37">
        <v>22153639.578828238</v>
      </c>
      <c r="K6" s="37">
        <v>23744862.472464178</v>
      </c>
      <c r="L6" s="37">
        <v>23069581.312641446</v>
      </c>
      <c r="M6" s="37">
        <v>23202149.236240201</v>
      </c>
      <c r="N6" s="37">
        <v>23640743.452320762</v>
      </c>
      <c r="O6" s="37">
        <v>27267960.359995957</v>
      </c>
      <c r="P6" s="38">
        <f t="shared" ref="P6:P12" si="0">SUM(D6:O6)</f>
        <v>280004840.71557558</v>
      </c>
    </row>
    <row r="7" spans="2:17" ht="15">
      <c r="B7" s="35">
        <v>2</v>
      </c>
      <c r="C7" s="36" t="s">
        <v>185</v>
      </c>
      <c r="D7" s="37">
        <v>33072069.932073001</v>
      </c>
      <c r="E7" s="37">
        <v>32956921.093765859</v>
      </c>
      <c r="F7" s="37">
        <v>34231197.734838031</v>
      </c>
      <c r="G7" s="37">
        <v>34893654.822335027</v>
      </c>
      <c r="H7" s="37">
        <v>34293838.049612276</v>
      </c>
      <c r="I7" s="37">
        <v>35558883.046752878</v>
      </c>
      <c r="J7" s="37">
        <v>33291529.475960467</v>
      </c>
      <c r="K7" s="37">
        <v>35198819.344799012</v>
      </c>
      <c r="L7" s="37">
        <v>34572862.107985772</v>
      </c>
      <c r="M7" s="37">
        <v>34386506.304049134</v>
      </c>
      <c r="N7" s="37">
        <v>35089400.950551122</v>
      </c>
      <c r="O7" s="37">
        <v>40584168.470017195</v>
      </c>
      <c r="P7" s="38">
        <f t="shared" si="0"/>
        <v>418129851.33273983</v>
      </c>
    </row>
    <row r="8" spans="2:17" ht="15">
      <c r="B8" s="35">
        <v>3</v>
      </c>
      <c r="C8" s="40" t="s">
        <v>65</v>
      </c>
      <c r="D8" s="37">
        <v>12096063.098453229</v>
      </c>
      <c r="E8" s="37">
        <v>12125760.337792575</v>
      </c>
      <c r="F8" s="37">
        <v>12493957.335390111</v>
      </c>
      <c r="G8" s="37">
        <v>13025797.969543148</v>
      </c>
      <c r="H8" s="37">
        <v>12719975.234460641</v>
      </c>
      <c r="I8" s="37">
        <v>13298291.682738179</v>
      </c>
      <c r="J8" s="37">
        <v>12405443.7056648</v>
      </c>
      <c r="K8" s="37">
        <v>13277160.930458155</v>
      </c>
      <c r="L8" s="37">
        <v>12974366.715163272</v>
      </c>
      <c r="M8" s="37">
        <v>13104411.622080335</v>
      </c>
      <c r="N8" s="37">
        <v>13305444.028718779</v>
      </c>
      <c r="O8" s="37">
        <v>15275186.166447569</v>
      </c>
      <c r="P8" s="38">
        <f t="shared" si="0"/>
        <v>156101858.82691082</v>
      </c>
    </row>
    <row r="9" spans="2:17" ht="15">
      <c r="B9" s="35">
        <v>4</v>
      </c>
      <c r="C9" s="40" t="s">
        <v>66</v>
      </c>
      <c r="D9" s="37">
        <v>8155606.8418037482</v>
      </c>
      <c r="E9" s="37">
        <v>8158855.281053978</v>
      </c>
      <c r="F9" s="37">
        <v>8575142.8919379711</v>
      </c>
      <c r="G9" s="37">
        <v>8816837.3604060914</v>
      </c>
      <c r="H9" s="37">
        <v>8646963.7854735907</v>
      </c>
      <c r="I9" s="37">
        <v>9057325.9708885681</v>
      </c>
      <c r="J9" s="37">
        <v>8506373.5575271305</v>
      </c>
      <c r="K9" s="37">
        <v>9064680.7865645401</v>
      </c>
      <c r="L9" s="37">
        <v>8844556.458131263</v>
      </c>
      <c r="M9" s="37">
        <v>9050279.6411541253</v>
      </c>
      <c r="N9" s="37">
        <v>9196780.6653857827</v>
      </c>
      <c r="O9" s="37">
        <v>10580439.882697947</v>
      </c>
      <c r="P9" s="38">
        <f t="shared" si="0"/>
        <v>106653843.12302476</v>
      </c>
    </row>
    <row r="10" spans="2:17" ht="15">
      <c r="B10" s="35">
        <v>5</v>
      </c>
      <c r="C10" s="40" t="s">
        <v>186</v>
      </c>
      <c r="D10" s="37">
        <v>16879290.244700875</v>
      </c>
      <c r="E10" s="37">
        <v>16811389.943362903</v>
      </c>
      <c r="F10" s="37">
        <v>17477994.032637816</v>
      </c>
      <c r="G10" s="37">
        <v>17883410.355329949</v>
      </c>
      <c r="H10" s="37">
        <v>17683309.650440503</v>
      </c>
      <c r="I10" s="37">
        <v>18364015.712864652</v>
      </c>
      <c r="J10" s="37">
        <v>17227727.208423436</v>
      </c>
      <c r="K10" s="37">
        <v>18325182.393241849</v>
      </c>
      <c r="L10" s="37">
        <v>17883423.254122209</v>
      </c>
      <c r="M10" s="37">
        <v>18001051.685120828</v>
      </c>
      <c r="N10" s="37">
        <v>18280584.690059662</v>
      </c>
      <c r="O10" s="37">
        <v>20857803.620184045</v>
      </c>
      <c r="P10" s="38">
        <f t="shared" si="0"/>
        <v>215675182.79048869</v>
      </c>
    </row>
    <row r="11" spans="2:17" ht="15">
      <c r="B11" s="35">
        <v>6</v>
      </c>
      <c r="C11" s="40" t="s">
        <v>187</v>
      </c>
      <c r="D11" s="37">
        <v>14728648.211801292</v>
      </c>
      <c r="E11" s="37">
        <v>14660017.255029334</v>
      </c>
      <c r="F11" s="37">
        <v>15298889.745879678</v>
      </c>
      <c r="G11" s="37">
        <v>15662613.40101523</v>
      </c>
      <c r="H11" s="37">
        <v>15410151.029190859</v>
      </c>
      <c r="I11" s="37">
        <v>16045387.847905966</v>
      </c>
      <c r="J11" s="37">
        <v>15006797.760756653</v>
      </c>
      <c r="K11" s="37">
        <v>15891782.300276874</v>
      </c>
      <c r="L11" s="37">
        <v>15652583.252505656</v>
      </c>
      <c r="M11" s="37">
        <v>15735574.23421967</v>
      </c>
      <c r="N11" s="37">
        <v>15998244.311861666</v>
      </c>
      <c r="O11" s="37">
        <v>18277679.239559107</v>
      </c>
      <c r="P11" s="38">
        <f t="shared" si="0"/>
        <v>188368368.590002</v>
      </c>
      <c r="Q11" s="4"/>
    </row>
    <row r="12" spans="2:17" ht="15">
      <c r="B12" s="35">
        <v>7</v>
      </c>
      <c r="C12" s="40" t="s">
        <v>17</v>
      </c>
      <c r="D12" s="37">
        <v>51153266.020132579</v>
      </c>
      <c r="E12" s="37">
        <v>51028825.846003942</v>
      </c>
      <c r="F12" s="37">
        <v>53635920.0698222</v>
      </c>
      <c r="G12" s="37">
        <v>54310219.49238579</v>
      </c>
      <c r="H12" s="37">
        <v>53093547.562015347</v>
      </c>
      <c r="I12" s="37">
        <v>54770971.599098638</v>
      </c>
      <c r="J12" s="37">
        <v>51172793.597542487</v>
      </c>
      <c r="K12" s="37">
        <v>54511348.800549701</v>
      </c>
      <c r="L12" s="37">
        <v>53058490.947300352</v>
      </c>
      <c r="M12" s="37">
        <v>52785201.244645596</v>
      </c>
      <c r="N12" s="37">
        <v>54282034.381636165</v>
      </c>
      <c r="O12" s="37">
        <v>63112619.678430587</v>
      </c>
      <c r="P12" s="38">
        <f t="shared" si="0"/>
        <v>646915239.23956335</v>
      </c>
    </row>
    <row r="13" spans="2:17" ht="15.75" thickBot="1">
      <c r="B13" s="125" t="s">
        <v>67</v>
      </c>
      <c r="C13" s="126"/>
      <c r="D13" s="33">
        <f t="shared" ref="D13:P13" si="1">SUM(D6:D12)</f>
        <v>158051268.92544398</v>
      </c>
      <c r="E13" s="33">
        <f t="shared" si="1"/>
        <v>157661057.83479834</v>
      </c>
      <c r="F13" s="33">
        <f t="shared" si="1"/>
        <v>164615873.38637656</v>
      </c>
      <c r="G13" s="33">
        <f t="shared" si="1"/>
        <v>167964851.97969544</v>
      </c>
      <c r="H13" s="33">
        <f t="shared" si="1"/>
        <v>164790983.31371036</v>
      </c>
      <c r="I13" s="33">
        <f t="shared" si="1"/>
        <v>170916879.3519966</v>
      </c>
      <c r="J13" s="33">
        <f t="shared" si="1"/>
        <v>159764304.88470322</v>
      </c>
      <c r="K13" s="33">
        <f t="shared" si="1"/>
        <v>170013837.02835432</v>
      </c>
      <c r="L13" s="33">
        <f t="shared" si="1"/>
        <v>166055864.04784998</v>
      </c>
      <c r="M13" s="33">
        <f t="shared" si="1"/>
        <v>166265173.9675099</v>
      </c>
      <c r="N13" s="33">
        <f t="shared" si="1"/>
        <v>169793232.48053393</v>
      </c>
      <c r="O13" s="33">
        <f t="shared" si="1"/>
        <v>195955857.41733241</v>
      </c>
      <c r="P13" s="34">
        <f t="shared" si="1"/>
        <v>2011849184.6183052</v>
      </c>
    </row>
    <row r="14" spans="2:17" ht="9.75" customHeight="1" thickBot="1">
      <c r="B14" s="134"/>
      <c r="C14" s="120"/>
      <c r="D14" s="120"/>
      <c r="E14" s="120"/>
      <c r="F14" s="120"/>
      <c r="G14" s="120"/>
      <c r="H14" s="120"/>
      <c r="I14" s="120"/>
      <c r="J14" s="120"/>
      <c r="K14" s="120"/>
      <c r="L14" s="120"/>
      <c r="M14" s="120"/>
      <c r="N14" s="120"/>
      <c r="O14" s="120"/>
      <c r="P14" s="121"/>
    </row>
    <row r="15" spans="2:17">
      <c r="B15" s="128" t="s">
        <v>69</v>
      </c>
      <c r="C15" s="129" t="s">
        <v>210</v>
      </c>
      <c r="D15" s="130" t="s">
        <v>7</v>
      </c>
      <c r="E15" s="132" t="s">
        <v>67</v>
      </c>
    </row>
    <row r="16" spans="2:17">
      <c r="B16" s="116"/>
      <c r="C16" s="104"/>
      <c r="D16" s="131"/>
      <c r="E16" s="133"/>
    </row>
    <row r="17" spans="2:5" ht="25.5">
      <c r="B17" s="116"/>
      <c r="C17" s="104"/>
      <c r="D17" s="59" t="s">
        <v>234</v>
      </c>
      <c r="E17" s="133"/>
    </row>
    <row r="18" spans="2:5">
      <c r="B18" s="35">
        <v>1</v>
      </c>
      <c r="C18" s="36" t="s">
        <v>19</v>
      </c>
      <c r="D18" s="47">
        <v>23985657.323012874</v>
      </c>
      <c r="E18" s="57">
        <v>303990498.03858846</v>
      </c>
    </row>
    <row r="19" spans="2:5">
      <c r="B19" s="35">
        <v>2</v>
      </c>
      <c r="C19" s="36" t="s">
        <v>185</v>
      </c>
      <c r="D19" s="47">
        <v>35584422.505608208</v>
      </c>
      <c r="E19" s="57">
        <v>453714273.83834803</v>
      </c>
    </row>
    <row r="20" spans="2:5">
      <c r="B20" s="35">
        <v>3</v>
      </c>
      <c r="C20" s="40" t="s">
        <v>65</v>
      </c>
      <c r="D20" s="47">
        <v>13599047.917382428</v>
      </c>
      <c r="E20" s="57">
        <v>169700906.74429324</v>
      </c>
    </row>
    <row r="21" spans="2:5">
      <c r="B21" s="35">
        <v>4</v>
      </c>
      <c r="C21" s="40" t="s">
        <v>66</v>
      </c>
      <c r="D21" s="47">
        <v>9386081.3241446204</v>
      </c>
      <c r="E21" s="57">
        <v>116039924.44716938</v>
      </c>
    </row>
    <row r="22" spans="2:5">
      <c r="B22" s="35">
        <v>5</v>
      </c>
      <c r="C22" s="40" t="s">
        <v>186</v>
      </c>
      <c r="D22" s="47">
        <v>18679462.015723206</v>
      </c>
      <c r="E22" s="57">
        <v>234354644.80621189</v>
      </c>
    </row>
    <row r="23" spans="2:5">
      <c r="B23" s="35">
        <v>6</v>
      </c>
      <c r="C23" s="40" t="s">
        <v>187</v>
      </c>
      <c r="D23" s="47">
        <v>16388518.623309957</v>
      </c>
      <c r="E23" s="57">
        <v>204756887.21331197</v>
      </c>
    </row>
    <row r="24" spans="2:5">
      <c r="B24" s="35">
        <v>7</v>
      </c>
      <c r="C24" s="40" t="s">
        <v>17</v>
      </c>
      <c r="D24" s="47">
        <v>54997135.264040738</v>
      </c>
      <c r="E24" s="57">
        <v>701912374.50360405</v>
      </c>
    </row>
    <row r="25" spans="2:5" ht="15.75" thickBot="1">
      <c r="B25" s="125" t="s">
        <v>67</v>
      </c>
      <c r="C25" s="126"/>
      <c r="D25" s="60">
        <v>172620324.97322202</v>
      </c>
      <c r="E25" s="58">
        <v>2184469509.591527</v>
      </c>
    </row>
  </sheetData>
  <mergeCells count="23">
    <mergeCell ref="E15:E17"/>
    <mergeCell ref="B14:P14"/>
    <mergeCell ref="J3:J4"/>
    <mergeCell ref="K3:K4"/>
    <mergeCell ref="B13:C13"/>
    <mergeCell ref="B15:B17"/>
    <mergeCell ref="C15:C17"/>
    <mergeCell ref="B25:C25"/>
    <mergeCell ref="D15:D16"/>
    <mergeCell ref="O3:O4"/>
    <mergeCell ref="B2:P2"/>
    <mergeCell ref="B3:B5"/>
    <mergeCell ref="C3:C5"/>
    <mergeCell ref="D3:D4"/>
    <mergeCell ref="E3:E4"/>
    <mergeCell ref="P3:P5"/>
    <mergeCell ref="F3:F4"/>
    <mergeCell ref="G3:G4"/>
    <mergeCell ref="H3:H4"/>
    <mergeCell ref="I3:I4"/>
    <mergeCell ref="L3:L4"/>
    <mergeCell ref="M3:M4"/>
    <mergeCell ref="N3:N4"/>
  </mergeCells>
  <phoneticPr fontId="15" type="noConversion"/>
  <pageMargins left="0.28000000000000003" right="0.23"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R7"/>
  <sheetViews>
    <sheetView workbookViewId="0">
      <selection activeCell="M30" sqref="M30"/>
    </sheetView>
  </sheetViews>
  <sheetFormatPr defaultRowHeight="12.75"/>
  <cols>
    <col min="2" max="2" width="10.42578125" bestFit="1" customWidth="1"/>
    <col min="3" max="15" width="13.140625" bestFit="1" customWidth="1"/>
  </cols>
  <sheetData>
    <row r="1" spans="2:18" ht="13.5" thickBot="1"/>
    <row r="2" spans="2:18" ht="25.5">
      <c r="B2" s="61"/>
      <c r="C2" s="63" t="s">
        <v>40</v>
      </c>
      <c r="D2" s="63" t="s">
        <v>45</v>
      </c>
      <c r="E2" s="63" t="s">
        <v>49</v>
      </c>
      <c r="F2" s="63" t="s">
        <v>60</v>
      </c>
      <c r="G2" s="63" t="s">
        <v>61</v>
      </c>
      <c r="H2" s="63" t="s">
        <v>59</v>
      </c>
      <c r="I2" s="63" t="s">
        <v>55</v>
      </c>
      <c r="J2" s="63" t="s">
        <v>36</v>
      </c>
      <c r="K2" s="63" t="s">
        <v>34</v>
      </c>
      <c r="L2" s="63" t="s">
        <v>28</v>
      </c>
      <c r="M2" s="63" t="s">
        <v>24</v>
      </c>
      <c r="N2" s="64" t="s">
        <v>21</v>
      </c>
      <c r="O2" s="56" t="s">
        <v>2</v>
      </c>
    </row>
    <row r="3" spans="2:18" ht="15">
      <c r="B3" s="67" t="s">
        <v>175</v>
      </c>
      <c r="C3" s="37">
        <v>158051269</v>
      </c>
      <c r="D3" s="37">
        <v>157661058</v>
      </c>
      <c r="E3" s="37">
        <v>164615873</v>
      </c>
      <c r="F3" s="37">
        <v>167964852</v>
      </c>
      <c r="G3" s="37">
        <v>164790983.31371036</v>
      </c>
      <c r="H3" s="37">
        <v>170916879</v>
      </c>
      <c r="I3" s="37">
        <v>159764305</v>
      </c>
      <c r="J3" s="37">
        <v>170013837</v>
      </c>
      <c r="K3" s="37">
        <v>166055964</v>
      </c>
      <c r="L3" s="37">
        <v>166265174</v>
      </c>
      <c r="M3" s="37">
        <v>169793232</v>
      </c>
      <c r="N3" s="37">
        <v>195955857</v>
      </c>
      <c r="O3" s="38">
        <v>172620325</v>
      </c>
    </row>
    <row r="4" spans="2:18" ht="15" hidden="1">
      <c r="B4" s="67"/>
      <c r="C4" s="68"/>
      <c r="D4" s="68"/>
      <c r="E4" s="68"/>
      <c r="F4" s="68"/>
      <c r="G4" s="68"/>
      <c r="H4" s="68"/>
      <c r="I4" s="68"/>
      <c r="J4" s="68"/>
      <c r="K4" s="68"/>
      <c r="L4" s="68"/>
      <c r="M4" s="68"/>
      <c r="N4" s="68"/>
      <c r="O4" s="69"/>
    </row>
    <row r="5" spans="2:18" ht="15">
      <c r="B5" s="67" t="s">
        <v>176</v>
      </c>
      <c r="C5" s="37">
        <v>772491382</v>
      </c>
      <c r="D5" s="37">
        <v>776654137</v>
      </c>
      <c r="E5" s="37">
        <v>811029485</v>
      </c>
      <c r="F5" s="37">
        <v>827226896</v>
      </c>
      <c r="G5" s="37">
        <v>811793342</v>
      </c>
      <c r="H5" s="37">
        <v>841919456</v>
      </c>
      <c r="I5" s="37">
        <v>790529757</v>
      </c>
      <c r="J5" s="37">
        <v>841245467</v>
      </c>
      <c r="K5" s="37">
        <v>821777260</v>
      </c>
      <c r="L5" s="37">
        <v>822879599</v>
      </c>
      <c r="M5" s="37">
        <v>839542638</v>
      </c>
      <c r="N5" s="37">
        <v>968903737</v>
      </c>
      <c r="O5" s="38">
        <v>854142630</v>
      </c>
    </row>
    <row r="6" spans="2:18" ht="15">
      <c r="B6" s="67" t="s">
        <v>177</v>
      </c>
      <c r="C6" s="70">
        <v>4.8747999999999996</v>
      </c>
      <c r="D6" s="70">
        <v>4.9260999999999999</v>
      </c>
      <c r="E6" s="70">
        <v>4.9268000000000001</v>
      </c>
      <c r="F6" s="70">
        <v>4.9249999999999998</v>
      </c>
      <c r="G6" s="70">
        <v>4.9261999999999997</v>
      </c>
      <c r="H6" s="70">
        <v>4.9259000000000004</v>
      </c>
      <c r="I6" s="70">
        <v>4.9481000000000002</v>
      </c>
      <c r="J6" s="70">
        <v>4.9481000000000002</v>
      </c>
      <c r="K6" s="70">
        <v>4.9488000000000003</v>
      </c>
      <c r="L6" s="70">
        <v>4.9488000000000003</v>
      </c>
      <c r="M6" s="70">
        <v>4.9444999999999997</v>
      </c>
      <c r="N6" s="70">
        <v>4.9444999999999997</v>
      </c>
      <c r="O6" s="71">
        <v>4.9481000000000002</v>
      </c>
    </row>
    <row r="7" spans="2:18" ht="39" thickBot="1">
      <c r="B7" s="62"/>
      <c r="C7" s="65" t="s">
        <v>43</v>
      </c>
      <c r="D7" s="65" t="s">
        <v>47</v>
      </c>
      <c r="E7" s="65" t="s">
        <v>50</v>
      </c>
      <c r="F7" s="65" t="s">
        <v>52</v>
      </c>
      <c r="G7" s="65" t="s">
        <v>56</v>
      </c>
      <c r="H7" s="65" t="s">
        <v>235</v>
      </c>
      <c r="I7" s="65" t="s">
        <v>236</v>
      </c>
      <c r="J7" s="65" t="s">
        <v>37</v>
      </c>
      <c r="K7" s="65" t="s">
        <v>31</v>
      </c>
      <c r="L7" s="65" t="s">
        <v>26</v>
      </c>
      <c r="M7" s="65" t="s">
        <v>22</v>
      </c>
      <c r="N7" s="65" t="s">
        <v>16</v>
      </c>
      <c r="O7" s="66" t="s">
        <v>237</v>
      </c>
      <c r="R7" s="23"/>
    </row>
  </sheetData>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5"/>
  <sheetViews>
    <sheetView zoomScaleNormal="100" workbookViewId="0">
      <selection activeCell="F24" sqref="F24"/>
    </sheetView>
  </sheetViews>
  <sheetFormatPr defaultRowHeight="12.75"/>
  <cols>
    <col min="2" max="2" width="4.140625" customWidth="1"/>
    <col min="3" max="3" width="18.42578125" customWidth="1"/>
    <col min="4" max="16" width="16.85546875" customWidth="1"/>
  </cols>
  <sheetData>
    <row r="1" spans="2:15" ht="13.5" thickBot="1"/>
    <row r="2" spans="2:15" ht="45" customHeight="1">
      <c r="B2" s="105" t="s">
        <v>250</v>
      </c>
      <c r="C2" s="135"/>
      <c r="D2" s="135"/>
      <c r="E2" s="135"/>
      <c r="F2" s="135"/>
      <c r="G2" s="135"/>
      <c r="H2" s="135"/>
      <c r="I2" s="135"/>
      <c r="J2" s="135"/>
      <c r="K2" s="135"/>
      <c r="L2" s="135"/>
      <c r="M2" s="135"/>
      <c r="N2" s="135"/>
      <c r="O2" s="136"/>
    </row>
    <row r="3" spans="2:15" ht="25.5">
      <c r="B3" s="145" t="s">
        <v>69</v>
      </c>
      <c r="C3" s="147" t="s">
        <v>68</v>
      </c>
      <c r="D3" s="30" t="s">
        <v>39</v>
      </c>
      <c r="E3" s="30" t="s">
        <v>44</v>
      </c>
      <c r="F3" s="30" t="s">
        <v>48</v>
      </c>
      <c r="G3" s="30" t="s">
        <v>51</v>
      </c>
      <c r="H3" s="30" t="s">
        <v>53</v>
      </c>
      <c r="I3" s="30" t="s">
        <v>58</v>
      </c>
      <c r="J3" s="30" t="s">
        <v>54</v>
      </c>
      <c r="K3" s="30" t="s">
        <v>35</v>
      </c>
      <c r="L3" s="30" t="s">
        <v>33</v>
      </c>
      <c r="M3" s="30" t="s">
        <v>27</v>
      </c>
      <c r="N3" s="30" t="s">
        <v>23</v>
      </c>
      <c r="O3" s="41" t="s">
        <v>20</v>
      </c>
    </row>
    <row r="4" spans="2:15">
      <c r="B4" s="146"/>
      <c r="C4" s="148"/>
      <c r="D4" s="137" t="s">
        <v>238</v>
      </c>
      <c r="E4" s="137" t="s">
        <v>239</v>
      </c>
      <c r="F4" s="137" t="s">
        <v>240</v>
      </c>
      <c r="G4" s="137" t="s">
        <v>241</v>
      </c>
      <c r="H4" s="137" t="s">
        <v>242</v>
      </c>
      <c r="I4" s="137" t="s">
        <v>243</v>
      </c>
      <c r="J4" s="137" t="s">
        <v>244</v>
      </c>
      <c r="K4" s="137" t="s">
        <v>245</v>
      </c>
      <c r="L4" s="137" t="s">
        <v>246</v>
      </c>
      <c r="M4" s="137" t="s">
        <v>247</v>
      </c>
      <c r="N4" s="137" t="s">
        <v>248</v>
      </c>
      <c r="O4" s="143" t="s">
        <v>249</v>
      </c>
    </row>
    <row r="5" spans="2:15">
      <c r="B5" s="128"/>
      <c r="C5" s="130"/>
      <c r="D5" s="138"/>
      <c r="E5" s="138"/>
      <c r="F5" s="138"/>
      <c r="G5" s="138"/>
      <c r="H5" s="138"/>
      <c r="I5" s="138"/>
      <c r="J5" s="138"/>
      <c r="K5" s="138"/>
      <c r="L5" s="138"/>
      <c r="M5" s="138"/>
      <c r="N5" s="138"/>
      <c r="O5" s="144"/>
    </row>
    <row r="6" spans="2:15" ht="15">
      <c r="B6" s="35">
        <v>1</v>
      </c>
      <c r="C6" s="74" t="s">
        <v>19</v>
      </c>
      <c r="D6" s="75">
        <v>20.493612588634779</v>
      </c>
      <c r="E6" s="75">
        <v>20.423568070170774</v>
      </c>
      <c r="F6" s="75">
        <v>21.323688473353503</v>
      </c>
      <c r="G6" s="75">
        <v>21.73421108890912</v>
      </c>
      <c r="H6" s="75">
        <v>21.311068509638019</v>
      </c>
      <c r="I6" s="75">
        <v>22.097206071812383</v>
      </c>
      <c r="J6" s="75">
        <v>20.523194884429611</v>
      </c>
      <c r="K6" s="75">
        <v>21.966579958503488</v>
      </c>
      <c r="L6" s="75">
        <v>21.291467026829807</v>
      </c>
      <c r="M6" s="75">
        <v>21.327680706616391</v>
      </c>
      <c r="N6" s="75">
        <v>21.669650383763273</v>
      </c>
      <c r="O6" s="76">
        <v>24.930615440031268</v>
      </c>
    </row>
    <row r="7" spans="2:15" ht="15">
      <c r="B7" s="35">
        <v>2</v>
      </c>
      <c r="C7" s="46" t="s">
        <v>185</v>
      </c>
      <c r="D7" s="75">
        <v>20.446840880780801</v>
      </c>
      <c r="E7" s="75">
        <v>20.36093442546705</v>
      </c>
      <c r="F7" s="75">
        <v>21.139268343116072</v>
      </c>
      <c r="G7" s="75">
        <v>21.532780098818893</v>
      </c>
      <c r="H7" s="75">
        <v>21.148044440834205</v>
      </c>
      <c r="I7" s="75">
        <v>21.909678915001134</v>
      </c>
      <c r="J7" s="75">
        <v>20.49635310716377</v>
      </c>
      <c r="K7" s="75">
        <v>21.652217639643965</v>
      </c>
      <c r="L7" s="75">
        <v>21.235384366096572</v>
      </c>
      <c r="M7" s="75">
        <v>21.065735757772192</v>
      </c>
      <c r="N7" s="75">
        <v>21.457233975624998</v>
      </c>
      <c r="O7" s="76">
        <v>24.776901648622449</v>
      </c>
    </row>
    <row r="8" spans="2:15" ht="15">
      <c r="B8" s="35">
        <v>3</v>
      </c>
      <c r="C8" s="48" t="s">
        <v>65</v>
      </c>
      <c r="D8" s="75">
        <v>17.407638393965541</v>
      </c>
      <c r="E8" s="75">
        <v>17.412987677106013</v>
      </c>
      <c r="F8" s="75">
        <v>17.918109536026524</v>
      </c>
      <c r="G8" s="75">
        <v>18.642932034457111</v>
      </c>
      <c r="H8" s="75">
        <v>18.170977855449934</v>
      </c>
      <c r="I8" s="75">
        <v>18.953506183111795</v>
      </c>
      <c r="J8" s="75">
        <v>17.642168615931851</v>
      </c>
      <c r="K8" s="75">
        <v>18.837448186590422</v>
      </c>
      <c r="L8" s="75">
        <v>18.337238941523289</v>
      </c>
      <c r="M8" s="75">
        <v>18.402797999798249</v>
      </c>
      <c r="N8" s="75">
        <v>18.599309770873067</v>
      </c>
      <c r="O8" s="76">
        <v>21.263941342093418</v>
      </c>
    </row>
    <row r="9" spans="2:15" ht="15">
      <c r="B9" s="35">
        <v>4</v>
      </c>
      <c r="C9" s="48" t="s">
        <v>66</v>
      </c>
      <c r="D9" s="75">
        <v>16.903267532189982</v>
      </c>
      <c r="E9" s="75">
        <v>16.854283532653515</v>
      </c>
      <c r="F9" s="75">
        <v>17.675203992031289</v>
      </c>
      <c r="G9" s="75">
        <v>18.117186185737136</v>
      </c>
      <c r="H9" s="75">
        <v>17.717118667437596</v>
      </c>
      <c r="I9" s="75">
        <v>18.493132389255642</v>
      </c>
      <c r="J9" s="75">
        <v>17.30527549197053</v>
      </c>
      <c r="K9" s="75">
        <v>18.372428806235575</v>
      </c>
      <c r="L9" s="75">
        <v>17.820916414060921</v>
      </c>
      <c r="M9" s="75">
        <v>18.062771963360898</v>
      </c>
      <c r="N9" s="75">
        <v>18.232748489097723</v>
      </c>
      <c r="O9" s="76">
        <v>20.85127996054177</v>
      </c>
    </row>
    <row r="10" spans="2:15" ht="15">
      <c r="B10" s="35">
        <v>5</v>
      </c>
      <c r="C10" s="48" t="s">
        <v>186</v>
      </c>
      <c r="D10" s="75">
        <v>17.571867843900364</v>
      </c>
      <c r="E10" s="75">
        <v>17.475112179034824</v>
      </c>
      <c r="F10" s="75">
        <v>18.152335130396931</v>
      </c>
      <c r="G10" s="75">
        <v>18.547888459387508</v>
      </c>
      <c r="H10" s="75">
        <v>18.317213456530659</v>
      </c>
      <c r="I10" s="75">
        <v>18.992653552809081</v>
      </c>
      <c r="J10" s="75">
        <v>17.790604132573943</v>
      </c>
      <c r="K10" s="75">
        <v>18.893829994588994</v>
      </c>
      <c r="L10" s="75">
        <v>18.390334432417362</v>
      </c>
      <c r="M10" s="75">
        <v>18.428123445981448</v>
      </c>
      <c r="N10" s="75">
        <v>18.654533467958355</v>
      </c>
      <c r="O10" s="76">
        <v>21.223117135436311</v>
      </c>
    </row>
    <row r="11" spans="2:15" ht="15">
      <c r="B11" s="35">
        <v>6</v>
      </c>
      <c r="C11" s="48" t="s">
        <v>187</v>
      </c>
      <c r="D11" s="75">
        <v>18.514398323370877</v>
      </c>
      <c r="E11" s="75">
        <v>18.394183699496775</v>
      </c>
      <c r="F11" s="75">
        <v>19.174688759532803</v>
      </c>
      <c r="G11" s="75">
        <v>19.597079948019136</v>
      </c>
      <c r="H11" s="75">
        <v>19.251571004233629</v>
      </c>
      <c r="I11" s="75">
        <v>20.007391580397304</v>
      </c>
      <c r="J11" s="75">
        <v>18.678181022548856</v>
      </c>
      <c r="K11" s="75">
        <v>19.7410747185776</v>
      </c>
      <c r="L11" s="75">
        <v>19.37980407033232</v>
      </c>
      <c r="M11" s="75">
        <v>19.376185012380937</v>
      </c>
      <c r="N11" s="75">
        <v>19.623487368277196</v>
      </c>
      <c r="O11" s="76">
        <v>22.340636812900431</v>
      </c>
    </row>
    <row r="12" spans="2:15" ht="15">
      <c r="B12" s="35">
        <v>7</v>
      </c>
      <c r="C12" s="48" t="s">
        <v>17</v>
      </c>
      <c r="D12" s="75">
        <v>25.07681448221404</v>
      </c>
      <c r="E12" s="75">
        <v>24.99992692681165</v>
      </c>
      <c r="F12" s="75">
        <v>26.267498339704257</v>
      </c>
      <c r="G12" s="75">
        <v>26.582704372930582</v>
      </c>
      <c r="H12" s="75">
        <v>25.973359914182272</v>
      </c>
      <c r="I12" s="75">
        <v>26.775853174472921</v>
      </c>
      <c r="J12" s="75">
        <v>25.000851847647493</v>
      </c>
      <c r="K12" s="75">
        <v>26.61398461717026</v>
      </c>
      <c r="L12" s="75">
        <v>25.873519921519154</v>
      </c>
      <c r="M12" s="75">
        <v>25.686929300577336</v>
      </c>
      <c r="N12" s="75">
        <v>26.377558331257337</v>
      </c>
      <c r="O12" s="76">
        <v>30.62879340298927</v>
      </c>
    </row>
    <row r="13" spans="2:15" ht="15.75" thickBot="1">
      <c r="B13" s="139" t="s">
        <v>67</v>
      </c>
      <c r="C13" s="140"/>
      <c r="D13" s="72">
        <v>20.626165006878679</v>
      </c>
      <c r="E13" s="72">
        <v>20.548890983142794</v>
      </c>
      <c r="F13" s="72">
        <v>21.438727212820915</v>
      </c>
      <c r="G13" s="72">
        <v>21.84855212382389</v>
      </c>
      <c r="H13" s="72">
        <v>21.411781920725083</v>
      </c>
      <c r="I13" s="72">
        <v>22.177311354401205</v>
      </c>
      <c r="J13" s="72">
        <v>20.70271284075308</v>
      </c>
      <c r="K13" s="72">
        <v>21.999868144603756</v>
      </c>
      <c r="L13" s="72">
        <v>21.436982859649326</v>
      </c>
      <c r="M13" s="72">
        <v>21.378418108974067</v>
      </c>
      <c r="N13" s="72">
        <v>21.770699302032018</v>
      </c>
      <c r="O13" s="73">
        <v>25.061463325391461</v>
      </c>
    </row>
    <row r="14" spans="2:15" ht="9" customHeight="1" thickBot="1">
      <c r="B14" s="118"/>
      <c r="C14" s="119"/>
      <c r="D14" s="119"/>
      <c r="E14" s="120"/>
      <c r="F14" s="120"/>
      <c r="G14" s="120"/>
      <c r="H14" s="120"/>
      <c r="I14" s="120"/>
      <c r="J14" s="120"/>
      <c r="K14" s="120"/>
      <c r="L14" s="120"/>
      <c r="M14" s="120"/>
      <c r="N14" s="120"/>
      <c r="O14" s="121"/>
    </row>
    <row r="15" spans="2:15" ht="12.75" customHeight="1">
      <c r="B15" s="149" t="s">
        <v>69</v>
      </c>
      <c r="C15" s="150" t="s">
        <v>68</v>
      </c>
      <c r="D15" s="141" t="s">
        <v>7</v>
      </c>
    </row>
    <row r="16" spans="2:15" ht="12.75" customHeight="1">
      <c r="B16" s="146"/>
      <c r="C16" s="148"/>
      <c r="D16" s="142"/>
    </row>
    <row r="17" spans="2:4" ht="25.5">
      <c r="B17" s="128"/>
      <c r="C17" s="130"/>
      <c r="D17" s="77" t="s">
        <v>251</v>
      </c>
    </row>
    <row r="18" spans="2:4" ht="15">
      <c r="B18" s="35">
        <v>1</v>
      </c>
      <c r="C18" s="74" t="s">
        <v>19</v>
      </c>
      <c r="D18" s="76">
        <v>21.888078941856847</v>
      </c>
    </row>
    <row r="19" spans="2:4" ht="15">
      <c r="B19" s="35">
        <v>2</v>
      </c>
      <c r="C19" s="46" t="s">
        <v>185</v>
      </c>
      <c r="D19" s="76">
        <v>21.698612452655713</v>
      </c>
    </row>
    <row r="20" spans="2:4" ht="15">
      <c r="B20" s="35">
        <v>3</v>
      </c>
      <c r="C20" s="48" t="s">
        <v>65</v>
      </c>
      <c r="D20" s="76">
        <v>18.870268805514986</v>
      </c>
    </row>
    <row r="21" spans="2:4" ht="15">
      <c r="B21" s="35">
        <v>4</v>
      </c>
      <c r="C21" s="48" t="s">
        <v>66</v>
      </c>
      <c r="D21" s="76">
        <v>18.412095704688355</v>
      </c>
    </row>
    <row r="22" spans="2:4" ht="15">
      <c r="B22" s="35">
        <v>5</v>
      </c>
      <c r="C22" s="48" t="s">
        <v>186</v>
      </c>
      <c r="D22" s="76">
        <v>18.96540340282764</v>
      </c>
    </row>
    <row r="23" spans="2:4" ht="15">
      <c r="B23" s="35">
        <v>6</v>
      </c>
      <c r="C23" s="48" t="s">
        <v>187</v>
      </c>
      <c r="D23" s="76">
        <v>19.978104533464773</v>
      </c>
    </row>
    <row r="24" spans="2:4" ht="15">
      <c r="B24" s="35">
        <v>7</v>
      </c>
      <c r="C24" s="48" t="s">
        <v>17</v>
      </c>
      <c r="D24" s="76">
        <v>26.663028313752314</v>
      </c>
    </row>
    <row r="25" spans="2:4" ht="15.75" thickBot="1">
      <c r="B25" s="139" t="s">
        <v>67</v>
      </c>
      <c r="C25" s="140"/>
      <c r="D25" s="73">
        <v>22.034393473024899</v>
      </c>
    </row>
  </sheetData>
  <mergeCells count="21">
    <mergeCell ref="B25:C25"/>
    <mergeCell ref="D15:D16"/>
    <mergeCell ref="N4:N5"/>
    <mergeCell ref="O4:O5"/>
    <mergeCell ref="B3:B5"/>
    <mergeCell ref="C3:C5"/>
    <mergeCell ref="B14:O14"/>
    <mergeCell ref="B15:B17"/>
    <mergeCell ref="C15:C17"/>
    <mergeCell ref="H4:H5"/>
    <mergeCell ref="B13:C13"/>
    <mergeCell ref="D4:D5"/>
    <mergeCell ref="E4:E5"/>
    <mergeCell ref="F4:F5"/>
    <mergeCell ref="G4:G5"/>
    <mergeCell ref="I4:I5"/>
    <mergeCell ref="J4:J5"/>
    <mergeCell ref="K4:K5"/>
    <mergeCell ref="L4:L5"/>
    <mergeCell ref="M4:M5"/>
    <mergeCell ref="B2:O2"/>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D18" sqref="D18"/>
    </sheetView>
  </sheetViews>
  <sheetFormatPr defaultRowHeight="12.75"/>
  <cols>
    <col min="2" max="2" width="5.42578125" customWidth="1"/>
    <col min="3" max="3" width="18" customWidth="1"/>
    <col min="4" max="4" width="14.5703125" customWidth="1"/>
    <col min="5" max="5" width="13.85546875" customWidth="1"/>
    <col min="6" max="6" width="13" customWidth="1"/>
    <col min="7" max="7" width="13.85546875" customWidth="1"/>
    <col min="8" max="8" width="11.140625" customWidth="1"/>
    <col min="9" max="9" width="9.28515625" customWidth="1"/>
    <col min="10" max="10" width="10.85546875" customWidth="1"/>
    <col min="11" max="11" width="13" customWidth="1"/>
    <col min="12" max="12" width="13.28515625" customWidth="1"/>
    <col min="13" max="13" width="17.28515625" customWidth="1"/>
  </cols>
  <sheetData>
    <row r="1" spans="2:15" ht="13.5" thickBot="1"/>
    <row r="2" spans="2:15" s="2" customFormat="1" ht="43.5" customHeight="1">
      <c r="B2" s="105" t="s">
        <v>250</v>
      </c>
      <c r="C2" s="106"/>
      <c r="D2" s="106"/>
      <c r="E2" s="106"/>
      <c r="F2" s="106"/>
      <c r="G2" s="106"/>
      <c r="H2" s="106"/>
      <c r="I2" s="106"/>
      <c r="J2" s="106"/>
      <c r="K2" s="106"/>
      <c r="L2" s="106"/>
      <c r="M2" s="107"/>
      <c r="N2" s="3"/>
      <c r="O2" s="3"/>
    </row>
    <row r="3" spans="2:15" ht="27" customHeight="1">
      <c r="B3" s="116" t="s">
        <v>69</v>
      </c>
      <c r="C3" s="104" t="s">
        <v>68</v>
      </c>
      <c r="D3" s="104" t="s">
        <v>8</v>
      </c>
      <c r="E3" s="104" t="s">
        <v>9</v>
      </c>
      <c r="F3" s="104" t="s">
        <v>10</v>
      </c>
      <c r="G3" s="104" t="s">
        <v>11</v>
      </c>
      <c r="H3" s="104" t="s">
        <v>212</v>
      </c>
      <c r="I3" s="104"/>
      <c r="J3" s="104"/>
      <c r="K3" s="104"/>
      <c r="L3" s="104" t="s">
        <v>12</v>
      </c>
      <c r="M3" s="112" t="s">
        <v>13</v>
      </c>
    </row>
    <row r="4" spans="2:15" ht="84" customHeight="1">
      <c r="B4" s="152"/>
      <c r="C4" s="151"/>
      <c r="D4" s="151"/>
      <c r="E4" s="151"/>
      <c r="F4" s="151"/>
      <c r="G4" s="104"/>
      <c r="H4" s="30" t="s">
        <v>188</v>
      </c>
      <c r="I4" s="30" t="s">
        <v>189</v>
      </c>
      <c r="J4" s="30" t="s">
        <v>14</v>
      </c>
      <c r="K4" s="30" t="s">
        <v>15</v>
      </c>
      <c r="L4" s="151"/>
      <c r="M4" s="153"/>
    </row>
    <row r="5" spans="2:15" ht="15.75">
      <c r="B5" s="35">
        <f>k_total_tec_0122!B6</f>
        <v>1</v>
      </c>
      <c r="C5" s="36" t="str">
        <f>k_total_tec_0122!C6</f>
        <v>METROPOLITAN LIFE</v>
      </c>
      <c r="D5" s="37">
        <v>1093754</v>
      </c>
      <c r="E5" s="68">
        <v>48</v>
      </c>
      <c r="F5" s="37">
        <v>4</v>
      </c>
      <c r="G5" s="37">
        <v>6</v>
      </c>
      <c r="H5" s="37">
        <v>185</v>
      </c>
      <c r="I5" s="37">
        <v>0</v>
      </c>
      <c r="J5" s="37">
        <v>0</v>
      </c>
      <c r="K5" s="37">
        <v>1</v>
      </c>
      <c r="L5" s="37">
        <v>2300</v>
      </c>
      <c r="M5" s="38">
        <f t="shared" ref="M5:M11" si="0">D5-E5+F5+G5-H5+I5+L5+J5+K5</f>
        <v>1095832</v>
      </c>
      <c r="N5" s="78"/>
      <c r="O5" s="4"/>
    </row>
    <row r="6" spans="2:15" ht="15.75">
      <c r="B6" s="39">
        <f>k_total_tec_0122!B7</f>
        <v>2</v>
      </c>
      <c r="C6" s="36" t="str">
        <f>k_total_tec_0122!C7</f>
        <v>AZT VIITORUL TAU</v>
      </c>
      <c r="D6" s="37">
        <v>1637984</v>
      </c>
      <c r="E6" s="68">
        <v>28</v>
      </c>
      <c r="F6" s="37">
        <v>2</v>
      </c>
      <c r="G6" s="37">
        <v>12</v>
      </c>
      <c r="H6" s="37">
        <v>332</v>
      </c>
      <c r="I6" s="37">
        <v>0</v>
      </c>
      <c r="J6" s="37">
        <v>1</v>
      </c>
      <c r="K6" s="37">
        <v>1</v>
      </c>
      <c r="L6" s="37">
        <v>2300</v>
      </c>
      <c r="M6" s="38">
        <f t="shared" si="0"/>
        <v>1639940</v>
      </c>
      <c r="N6" s="78"/>
      <c r="O6" s="4"/>
    </row>
    <row r="7" spans="2:15" ht="15.75">
      <c r="B7" s="39">
        <f>k_total_tec_0122!B8</f>
        <v>3</v>
      </c>
      <c r="C7" s="40" t="str">
        <f>k_total_tec_0122!C8</f>
        <v>BCR</v>
      </c>
      <c r="D7" s="37">
        <v>718361</v>
      </c>
      <c r="E7" s="68">
        <v>9</v>
      </c>
      <c r="F7" s="37">
        <v>59</v>
      </c>
      <c r="G7" s="37">
        <v>28</v>
      </c>
      <c r="H7" s="37">
        <v>83</v>
      </c>
      <c r="I7" s="37">
        <v>0</v>
      </c>
      <c r="J7" s="37">
        <v>0</v>
      </c>
      <c r="K7" s="37">
        <v>4</v>
      </c>
      <c r="L7" s="37">
        <v>2300</v>
      </c>
      <c r="M7" s="38">
        <f t="shared" si="0"/>
        <v>720660</v>
      </c>
      <c r="N7" s="78"/>
      <c r="O7" s="4"/>
    </row>
    <row r="8" spans="2:15" ht="15.75">
      <c r="B8" s="39">
        <f>k_total_tec_0122!B9</f>
        <v>4</v>
      </c>
      <c r="C8" s="40" t="str">
        <f>k_total_tec_0122!C9</f>
        <v>BRD</v>
      </c>
      <c r="D8" s="37">
        <v>507424</v>
      </c>
      <c r="E8" s="68">
        <v>48</v>
      </c>
      <c r="F8" s="37">
        <v>4</v>
      </c>
      <c r="G8" s="37">
        <v>104</v>
      </c>
      <c r="H8" s="37">
        <v>23</v>
      </c>
      <c r="I8" s="37">
        <v>0</v>
      </c>
      <c r="J8" s="37">
        <v>0</v>
      </c>
      <c r="K8" s="37">
        <v>2</v>
      </c>
      <c r="L8" s="37">
        <v>2315</v>
      </c>
      <c r="M8" s="38">
        <f t="shared" si="0"/>
        <v>509778</v>
      </c>
      <c r="N8" s="78"/>
      <c r="O8" s="4"/>
    </row>
    <row r="9" spans="2:15" ht="15.75">
      <c r="B9" s="39">
        <f>k_total_tec_0122!B10</f>
        <v>5</v>
      </c>
      <c r="C9" s="40" t="str">
        <f>k_total_tec_0122!C10</f>
        <v>VITAL</v>
      </c>
      <c r="D9" s="37">
        <v>982787</v>
      </c>
      <c r="E9" s="68">
        <v>32</v>
      </c>
      <c r="F9" s="37">
        <v>3</v>
      </c>
      <c r="G9" s="37">
        <v>1</v>
      </c>
      <c r="H9" s="37">
        <v>138</v>
      </c>
      <c r="I9" s="37">
        <v>0</v>
      </c>
      <c r="J9" s="37">
        <v>0</v>
      </c>
      <c r="K9" s="37">
        <v>2</v>
      </c>
      <c r="L9" s="37">
        <v>2300</v>
      </c>
      <c r="M9" s="38">
        <f t="shared" si="0"/>
        <v>984923</v>
      </c>
      <c r="N9" s="78"/>
      <c r="O9" s="4"/>
    </row>
    <row r="10" spans="2:15" ht="15.75">
      <c r="B10" s="39">
        <f>k_total_tec_0122!B11</f>
        <v>6</v>
      </c>
      <c r="C10" s="40" t="str">
        <f>k_total_tec_0122!C11</f>
        <v>ARIPI</v>
      </c>
      <c r="D10" s="37">
        <v>818136</v>
      </c>
      <c r="E10" s="68">
        <v>19</v>
      </c>
      <c r="F10" s="37">
        <v>1</v>
      </c>
      <c r="G10" s="37">
        <v>2</v>
      </c>
      <c r="H10" s="37">
        <v>97</v>
      </c>
      <c r="I10" s="37">
        <v>0</v>
      </c>
      <c r="J10" s="37">
        <v>0</v>
      </c>
      <c r="K10" s="37">
        <v>1</v>
      </c>
      <c r="L10" s="37">
        <v>2300</v>
      </c>
      <c r="M10" s="38">
        <f t="shared" si="0"/>
        <v>820324</v>
      </c>
      <c r="N10" s="78"/>
      <c r="O10" s="4"/>
    </row>
    <row r="11" spans="2:15" ht="15.75">
      <c r="B11" s="39">
        <f>k_total_tec_0122!B12</f>
        <v>7</v>
      </c>
      <c r="C11" s="40" t="str">
        <f>k_total_tec_0122!C12</f>
        <v>NN</v>
      </c>
      <c r="D11" s="37">
        <v>2060565</v>
      </c>
      <c r="E11" s="68">
        <v>13</v>
      </c>
      <c r="F11" s="37">
        <v>124</v>
      </c>
      <c r="G11" s="37">
        <v>67</v>
      </c>
      <c r="H11" s="37">
        <v>372</v>
      </c>
      <c r="I11" s="37">
        <v>1</v>
      </c>
      <c r="J11" s="37">
        <v>0</v>
      </c>
      <c r="K11" s="37">
        <v>2</v>
      </c>
      <c r="L11" s="37">
        <v>2300</v>
      </c>
      <c r="M11" s="38">
        <f t="shared" si="0"/>
        <v>2062674</v>
      </c>
      <c r="N11" s="78"/>
      <c r="O11" s="4"/>
    </row>
    <row r="12" spans="2:15" ht="15.75" thickBot="1">
      <c r="B12" s="125" t="s">
        <v>67</v>
      </c>
      <c r="C12" s="126"/>
      <c r="D12" s="33">
        <f t="shared" ref="D12:M12" si="1">SUM(D5:D11)</f>
        <v>7819011</v>
      </c>
      <c r="E12" s="33">
        <f t="shared" si="1"/>
        <v>197</v>
      </c>
      <c r="F12" s="33">
        <f t="shared" si="1"/>
        <v>197</v>
      </c>
      <c r="G12" s="33">
        <f t="shared" si="1"/>
        <v>220</v>
      </c>
      <c r="H12" s="33">
        <f t="shared" si="1"/>
        <v>1230</v>
      </c>
      <c r="I12" s="33">
        <f t="shared" si="1"/>
        <v>1</v>
      </c>
      <c r="J12" s="33">
        <f t="shared" si="1"/>
        <v>1</v>
      </c>
      <c r="K12" s="33">
        <f t="shared" si="1"/>
        <v>13</v>
      </c>
      <c r="L12" s="33">
        <f t="shared" si="1"/>
        <v>16115</v>
      </c>
      <c r="M12" s="34">
        <f t="shared" si="1"/>
        <v>7834131</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B2:M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N3"/>
  <sheetViews>
    <sheetView workbookViewId="0">
      <selection activeCell="E35" sqref="E35"/>
    </sheetView>
  </sheetViews>
  <sheetFormatPr defaultRowHeight="12.75"/>
  <cols>
    <col min="2" max="14" width="16.140625" customWidth="1"/>
  </cols>
  <sheetData>
    <row r="1" spans="2:14" ht="13.5" thickBot="1"/>
    <row r="2" spans="2:14" ht="25.5">
      <c r="B2" s="79" t="s">
        <v>39</v>
      </c>
      <c r="C2" s="63" t="s">
        <v>44</v>
      </c>
      <c r="D2" s="63" t="s">
        <v>48</v>
      </c>
      <c r="E2" s="63" t="s">
        <v>51</v>
      </c>
      <c r="F2" s="63" t="s">
        <v>53</v>
      </c>
      <c r="G2" s="63" t="s">
        <v>58</v>
      </c>
      <c r="H2" s="63" t="s">
        <v>54</v>
      </c>
      <c r="I2" s="63" t="s">
        <v>35</v>
      </c>
      <c r="J2" s="63" t="s">
        <v>33</v>
      </c>
      <c r="K2" s="63" t="s">
        <v>27</v>
      </c>
      <c r="L2" s="63" t="s">
        <v>23</v>
      </c>
      <c r="M2" s="63" t="s">
        <v>20</v>
      </c>
      <c r="N2" s="80" t="s">
        <v>7</v>
      </c>
    </row>
    <row r="3" spans="2:14" ht="15.75" thickBot="1">
      <c r="B3" s="81">
        <v>7662659</v>
      </c>
      <c r="C3" s="82">
        <v>7672485</v>
      </c>
      <c r="D3" s="82">
        <v>7678435</v>
      </c>
      <c r="E3" s="82">
        <v>7687688</v>
      </c>
      <c r="F3" s="82">
        <v>7696276</v>
      </c>
      <c r="G3" s="82">
        <v>7706835</v>
      </c>
      <c r="H3" s="82">
        <v>7717710</v>
      </c>
      <c r="I3" s="82">
        <v>7727948</v>
      </c>
      <c r="J3" s="82">
        <v>7746233</v>
      </c>
      <c r="K3" s="82">
        <v>7777244</v>
      </c>
      <c r="L3" s="82">
        <v>7799163</v>
      </c>
      <c r="M3" s="82">
        <v>7819011</v>
      </c>
      <c r="N3" s="83">
        <v>7834131</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N6"/>
  <sheetViews>
    <sheetView workbookViewId="0">
      <selection activeCell="C32" sqref="C32"/>
    </sheetView>
  </sheetViews>
  <sheetFormatPr defaultRowHeight="12.75"/>
  <cols>
    <col min="2" max="14" width="16.7109375" customWidth="1"/>
  </cols>
  <sheetData>
    <row r="1" spans="2:14" ht="13.5" thickBot="1"/>
    <row r="2" spans="2:14" ht="25.5">
      <c r="B2" s="79" t="s">
        <v>39</v>
      </c>
      <c r="C2" s="63" t="s">
        <v>44</v>
      </c>
      <c r="D2" s="63" t="s">
        <v>48</v>
      </c>
      <c r="E2" s="63" t="s">
        <v>51</v>
      </c>
      <c r="F2" s="63" t="s">
        <v>53</v>
      </c>
      <c r="G2" s="63" t="s">
        <v>58</v>
      </c>
      <c r="H2" s="63" t="s">
        <v>54</v>
      </c>
      <c r="I2" s="63" t="s">
        <v>35</v>
      </c>
      <c r="J2" s="63" t="s">
        <v>33</v>
      </c>
      <c r="K2" s="63" t="s">
        <v>27</v>
      </c>
      <c r="L2" s="63" t="s">
        <v>23</v>
      </c>
      <c r="M2" s="63" t="s">
        <v>20</v>
      </c>
      <c r="N2" s="80" t="s">
        <v>7</v>
      </c>
    </row>
    <row r="3" spans="2:14" ht="20.25" customHeight="1" thickBot="1">
      <c r="B3" s="81">
        <v>3569344</v>
      </c>
      <c r="C3" s="82">
        <v>3580169</v>
      </c>
      <c r="D3" s="82">
        <v>3586933</v>
      </c>
      <c r="E3" s="82">
        <v>3597129</v>
      </c>
      <c r="F3" s="82">
        <v>3606448</v>
      </c>
      <c r="G3" s="82">
        <v>3617753</v>
      </c>
      <c r="H3" s="82">
        <v>3628706</v>
      </c>
      <c r="I3" s="82">
        <v>3640384</v>
      </c>
      <c r="J3" s="82">
        <v>3659554</v>
      </c>
      <c r="K3" s="82">
        <v>3691352</v>
      </c>
      <c r="L3" s="82">
        <v>3714184</v>
      </c>
      <c r="M3" s="82">
        <v>3735043</v>
      </c>
      <c r="N3" s="83">
        <v>3751158</v>
      </c>
    </row>
    <row r="6" spans="2:14">
      <c r="B6" s="4"/>
      <c r="C6" s="4"/>
      <c r="D6" s="4"/>
      <c r="E6" s="4"/>
      <c r="F6" s="4"/>
      <c r="G6" s="4"/>
      <c r="H6" s="4"/>
      <c r="I6" s="4"/>
      <c r="J6" s="4"/>
      <c r="K6" s="4"/>
      <c r="L6" s="4"/>
      <c r="M6" s="4"/>
      <c r="N6"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k_total_tec_0122</vt:lpstr>
      <vt:lpstr>regularizati_0122</vt:lpstr>
      <vt:lpstr>evolutie_rp_0122</vt:lpstr>
      <vt:lpstr>sume_euro_0122</vt:lpstr>
      <vt:lpstr>sume_euro_0122_graf</vt:lpstr>
      <vt:lpstr>evolutie_contrib_0122</vt:lpstr>
      <vt:lpstr>part_fonduri_0122</vt:lpstr>
      <vt:lpstr>evolutie_rp_0122_graf</vt:lpstr>
      <vt:lpstr>evolutie_aleatorii_0122_graf</vt:lpstr>
      <vt:lpstr>participanti_judete_0122</vt:lpstr>
      <vt:lpstr>participanti_jud_dom_0122</vt:lpstr>
      <vt:lpstr>conturi_goale_0122</vt:lpstr>
      <vt:lpstr>rp_sexe_0122</vt:lpstr>
      <vt:lpstr>Sheet1</vt:lpstr>
      <vt:lpstr>rp_varste_sexe_0122</vt:lpstr>
      <vt:lpstr>Sheet2</vt:lpstr>
      <vt:lpstr>k_total_tec_0122!Print_Area</vt:lpstr>
      <vt:lpstr>part_fonduri_0122!Print_Area</vt:lpstr>
      <vt:lpstr>participanti_judete_0122!Print_Area</vt:lpstr>
      <vt:lpstr>rp_sexe_0122!Print_Area</vt:lpstr>
      <vt:lpstr>rp_varste_sexe_0122!Print_Area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2022-03-22T06:25:09Z</cp:lastPrinted>
  <dcterms:created xsi:type="dcterms:W3CDTF">2008-08-08T07:39:32Z</dcterms:created>
  <dcterms:modified xsi:type="dcterms:W3CDTF">2022-03-22T06:32:43Z</dcterms:modified>
</cp:coreProperties>
</file>