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355" yWindow="-15" windowWidth="14400" windowHeight="13200" tabRatio="860"/>
  </bookViews>
  <sheets>
    <sheet name="k_total_tec_0121" sheetId="23" r:id="rId1"/>
    <sheet name="regularizati_0121" sheetId="31" r:id="rId2"/>
    <sheet name="evolutie_rp_0121" sheetId="1" r:id="rId3"/>
    <sheet name="sume_euro_0121" sheetId="15" r:id="rId4"/>
    <sheet name="sume_euro_0121_graf" sheetId="16" r:id="rId5"/>
    <sheet name="evolutie_contrib_0121" sheetId="25" r:id="rId6"/>
    <sheet name="part_fonduri_0121" sheetId="24" r:id="rId7"/>
    <sheet name="evolutie_rp_0121_graf" sheetId="13" r:id="rId8"/>
    <sheet name="evolutie_aleatorii_0121_graf" sheetId="14" r:id="rId9"/>
    <sheet name="participanti_judete_0121" sheetId="17" r:id="rId10"/>
    <sheet name="participanti_jud_dom_0121" sheetId="32" r:id="rId11"/>
    <sheet name="conturi_goale_0121" sheetId="30" r:id="rId12"/>
    <sheet name="rp_sexe_0121" sheetId="26" r:id="rId13"/>
    <sheet name="Sheet1" sheetId="33" r:id="rId14"/>
    <sheet name="rp_varste_sexe_0121" sheetId="28" r:id="rId15"/>
    <sheet name="Sheet2" sheetId="34" r:id="rId16"/>
  </sheets>
  <externalReferences>
    <externalReference r:id="rId17"/>
  </externalReferences>
  <definedNames>
    <definedName name="_xlnm.Print_Area" localSheetId="5">evolutie_contrib_0121!#REF!</definedName>
    <definedName name="_xlnm.Print_Area" localSheetId="2">evolutie_rp_0121!#REF!</definedName>
    <definedName name="_xlnm.Print_Area" localSheetId="0">k_total_tec_0121!$B$2:$K$16</definedName>
    <definedName name="_xlnm.Print_Area" localSheetId="6">part_fonduri_0121!$B$2:$M$12</definedName>
    <definedName name="_xlnm.Print_Area" localSheetId="10">participanti_jud_dom_0121!#REF!</definedName>
    <definedName name="_xlnm.Print_Area" localSheetId="9">participanti_judete_0121!$B$2:$E$48</definedName>
    <definedName name="_xlnm.Print_Area" localSheetId="12">rp_sexe_0121!$B$2:$F$12</definedName>
    <definedName name="_xlnm.Print_Area" localSheetId="14">rp_varste_sexe_0121!$B$2:$P$14</definedName>
    <definedName name="_xlnm.Print_Area" localSheetId="3">sume_euro_0121!#REF!</definedName>
  </definedNames>
  <calcPr calcId="125725"/>
</workbook>
</file>

<file path=xl/calcChain.xml><?xml version="1.0" encoding="utf-8"?>
<calcChain xmlns="http://schemas.openxmlformats.org/spreadsheetml/2006/main">
  <c r="D23" i="15"/>
  <c r="O13"/>
  <c r="N13"/>
  <c r="M13"/>
  <c r="L13"/>
  <c r="K13"/>
  <c r="J13"/>
  <c r="I13"/>
  <c r="H13"/>
  <c r="G13"/>
  <c r="F13"/>
  <c r="E13"/>
  <c r="D13"/>
  <c r="P12"/>
  <c r="P11"/>
  <c r="P10"/>
  <c r="P9"/>
  <c r="P8"/>
  <c r="P7"/>
  <c r="P6"/>
  <c r="D21" i="1"/>
  <c r="O12"/>
  <c r="N12"/>
  <c r="M12"/>
  <c r="L12"/>
  <c r="K12"/>
  <c r="J12"/>
  <c r="I12"/>
  <c r="H12"/>
  <c r="G12"/>
  <c r="F12"/>
  <c r="E12"/>
  <c r="D12"/>
  <c r="D48" i="17"/>
  <c r="E43" s="1"/>
  <c r="M6" i="24"/>
  <c r="F7" i="31"/>
  <c r="F8"/>
  <c r="F9"/>
  <c r="F10"/>
  <c r="F11"/>
  <c r="F12"/>
  <c r="F6"/>
  <c r="D53" i="32"/>
  <c r="E8" i="28"/>
  <c r="D8" s="1"/>
  <c r="F8"/>
  <c r="F14" s="1"/>
  <c r="G8"/>
  <c r="H8"/>
  <c r="E9"/>
  <c r="D9"/>
  <c r="F9"/>
  <c r="G9"/>
  <c r="H9"/>
  <c r="E10"/>
  <c r="D10" s="1"/>
  <c r="F10"/>
  <c r="G10"/>
  <c r="H10"/>
  <c r="E11"/>
  <c r="D11" s="1"/>
  <c r="F11"/>
  <c r="G11"/>
  <c r="H11"/>
  <c r="E12"/>
  <c r="F12"/>
  <c r="G12"/>
  <c r="D12" s="1"/>
  <c r="H12"/>
  <c r="E13"/>
  <c r="F13"/>
  <c r="D13" s="1"/>
  <c r="G13"/>
  <c r="H13"/>
  <c r="E7"/>
  <c r="D7" s="1"/>
  <c r="F7"/>
  <c r="G7"/>
  <c r="G14" s="1"/>
  <c r="H7"/>
  <c r="H14" s="1"/>
  <c r="J12" i="24"/>
  <c r="L12"/>
  <c r="M7"/>
  <c r="M8"/>
  <c r="M9"/>
  <c r="M10"/>
  <c r="M11"/>
  <c r="M5"/>
  <c r="M12" s="1"/>
  <c r="K12"/>
  <c r="F13" i="23"/>
  <c r="K14" i="28"/>
  <c r="O14"/>
  <c r="K7" i="23"/>
  <c r="K13" s="1"/>
  <c r="K8"/>
  <c r="K9"/>
  <c r="K10"/>
  <c r="K11"/>
  <c r="K12"/>
  <c r="K6"/>
  <c r="I7"/>
  <c r="I6"/>
  <c r="I13" s="1"/>
  <c r="I8"/>
  <c r="I9"/>
  <c r="I10"/>
  <c r="I11"/>
  <c r="I12"/>
  <c r="E37" i="17"/>
  <c r="D12" i="24"/>
  <c r="G13" i="31"/>
  <c r="H12" s="1"/>
  <c r="E13" i="23"/>
  <c r="D13"/>
  <c r="D11" i="26"/>
  <c r="D12" s="1"/>
  <c r="D10"/>
  <c r="D9"/>
  <c r="D8"/>
  <c r="D6"/>
  <c r="D5"/>
  <c r="D7"/>
  <c r="E12"/>
  <c r="F12"/>
  <c r="K13" i="31"/>
  <c r="J13"/>
  <c r="D13"/>
  <c r="E13"/>
  <c r="F13" s="1"/>
  <c r="I12"/>
  <c r="I11"/>
  <c r="C11"/>
  <c r="I10"/>
  <c r="C10"/>
  <c r="I9"/>
  <c r="C9"/>
  <c r="I8"/>
  <c r="C8"/>
  <c r="I7"/>
  <c r="C7"/>
  <c r="I6"/>
  <c r="B6"/>
  <c r="J13" i="23"/>
  <c r="G13"/>
  <c r="H13"/>
  <c r="C12" i="28"/>
  <c r="C11"/>
  <c r="C10"/>
  <c r="C9"/>
  <c r="C8"/>
  <c r="C7"/>
  <c r="B7"/>
  <c r="C10" i="26"/>
  <c r="C9"/>
  <c r="C8"/>
  <c r="C7"/>
  <c r="C6"/>
  <c r="C5"/>
  <c r="B5"/>
  <c r="C11" i="24"/>
  <c r="C10"/>
  <c r="C9"/>
  <c r="C8"/>
  <c r="C7"/>
  <c r="C6"/>
  <c r="C5"/>
  <c r="B5"/>
  <c r="E12"/>
  <c r="F12"/>
  <c r="G12"/>
  <c r="H12"/>
  <c r="I12"/>
  <c r="I14" i="28"/>
  <c r="J14"/>
  <c r="L14"/>
  <c r="M14"/>
  <c r="N14"/>
  <c r="P14"/>
  <c r="E31" i="17"/>
  <c r="B6" i="26"/>
  <c r="B8" i="28"/>
  <c r="B6" i="24"/>
  <c r="E15" i="17"/>
  <c r="E24"/>
  <c r="E35"/>
  <c r="E26"/>
  <c r="E6"/>
  <c r="E8"/>
  <c r="E25"/>
  <c r="E12"/>
  <c r="E10"/>
  <c r="E36"/>
  <c r="B7" i="24"/>
  <c r="B7" i="26"/>
  <c r="B9" i="28"/>
  <c r="B10"/>
  <c r="B8" i="24"/>
  <c r="B8" i="26"/>
  <c r="B9"/>
  <c r="B9" i="24"/>
  <c r="B11" i="28"/>
  <c r="B10" i="24"/>
  <c r="B12" i="28"/>
  <c r="B10" i="26"/>
  <c r="B13" i="28"/>
  <c r="B11" i="26"/>
  <c r="B11" i="24"/>
  <c r="P13" i="15"/>
  <c r="H7" i="31"/>
  <c r="H8"/>
  <c r="D14" i="28" l="1"/>
  <c r="E14"/>
  <c r="E7" i="17"/>
  <c r="E18"/>
  <c r="E40"/>
  <c r="E45"/>
  <c r="E44"/>
  <c r="E27"/>
  <c r="E23"/>
  <c r="E29"/>
  <c r="E33"/>
  <c r="E32"/>
  <c r="E17"/>
  <c r="E11"/>
  <c r="E21"/>
  <c r="E14"/>
  <c r="E34"/>
  <c r="E13"/>
  <c r="E46"/>
  <c r="E42"/>
  <c r="E16"/>
  <c r="E38"/>
  <c r="E9"/>
  <c r="E39"/>
  <c r="E20"/>
  <c r="E28"/>
  <c r="E5"/>
  <c r="E30"/>
  <c r="E48"/>
  <c r="E22"/>
  <c r="E47"/>
  <c r="E19"/>
  <c r="E41"/>
  <c r="H6" i="31"/>
  <c r="H13"/>
  <c r="H11"/>
  <c r="H9"/>
  <c r="H10"/>
  <c r="I13"/>
</calcChain>
</file>

<file path=xl/sharedStrings.xml><?xml version="1.0" encoding="utf-8"?>
<sst xmlns="http://schemas.openxmlformats.org/spreadsheetml/2006/main" count="504" uniqueCount="260">
  <si>
    <t>Transferuri validate catre alte fonduri la luna de referinta IANUARIE 2021</t>
  </si>
  <si>
    <t>Transferuri validate de la alte fonduri la luna de referinta   IANUARIE 2021</t>
  </si>
  <si>
    <t>Acte aderare validate pentru luna de referinta  IANUARIE 2021</t>
  </si>
  <si>
    <t>Asigurati repartizati aleatoriu la luna de referinta IANUARIE 2021</t>
  </si>
  <si>
    <t>Numar de participanti pentru care se fac viramente in luna de referinta IANUARIE 2021</t>
  </si>
  <si>
    <t>decembrie 2020</t>
  </si>
  <si>
    <t>noiembrie 2020</t>
  </si>
  <si>
    <t>BCR</t>
  </si>
  <si>
    <t>BRD</t>
  </si>
  <si>
    <t>Total</t>
  </si>
  <si>
    <t>Fond</t>
  </si>
  <si>
    <t>Nr. crt.</t>
  </si>
  <si>
    <t>TOTAL</t>
  </si>
  <si>
    <t>Judet</t>
  </si>
  <si>
    <t>Numar de participanti</t>
  </si>
  <si>
    <t>Cod</t>
  </si>
  <si>
    <t>Denumire</t>
  </si>
  <si>
    <t>abs.</t>
  </si>
  <si>
    <t>rel.</t>
  </si>
  <si>
    <t>NEDECLARATI</t>
  </si>
  <si>
    <t>011</t>
  </si>
  <si>
    <t>ALBA</t>
  </si>
  <si>
    <t>021</t>
  </si>
  <si>
    <t>ARAD</t>
  </si>
  <si>
    <t>031</t>
  </si>
  <si>
    <t>ARGES</t>
  </si>
  <si>
    <t>041</t>
  </si>
  <si>
    <t>BACAU</t>
  </si>
  <si>
    <t>051</t>
  </si>
  <si>
    <t>BIHOR</t>
  </si>
  <si>
    <t>061</t>
  </si>
  <si>
    <t>BISTRITA</t>
  </si>
  <si>
    <t>071</t>
  </si>
  <si>
    <t>BOTOSANI</t>
  </si>
  <si>
    <t>081</t>
  </si>
  <si>
    <t>BRASOV</t>
  </si>
  <si>
    <t>091</t>
  </si>
  <si>
    <t>BRAILA</t>
  </si>
  <si>
    <t>101</t>
  </si>
  <si>
    <t>BUZAU</t>
  </si>
  <si>
    <t>111</t>
  </si>
  <si>
    <t>CARAS SEVERIN</t>
  </si>
  <si>
    <t>121</t>
  </si>
  <si>
    <t>CLUJ</t>
  </si>
  <si>
    <t>131</t>
  </si>
  <si>
    <t>CONSTANTA</t>
  </si>
  <si>
    <t>141</t>
  </si>
  <si>
    <t>COVASNA</t>
  </si>
  <si>
    <t>151</t>
  </si>
  <si>
    <t>DIMBOVITA</t>
  </si>
  <si>
    <t>161</t>
  </si>
  <si>
    <t>DOLJ</t>
  </si>
  <si>
    <t>171</t>
  </si>
  <si>
    <t>GALATI</t>
  </si>
  <si>
    <t>181</t>
  </si>
  <si>
    <t>GORJ</t>
  </si>
  <si>
    <t>191</t>
  </si>
  <si>
    <t>HARGHITA</t>
  </si>
  <si>
    <t>201</t>
  </si>
  <si>
    <t>HUNEDOARA</t>
  </si>
  <si>
    <t>211</t>
  </si>
  <si>
    <t>IALOMITA</t>
  </si>
  <si>
    <t>221</t>
  </si>
  <si>
    <t>IASI</t>
  </si>
  <si>
    <t>231</t>
  </si>
  <si>
    <t>GIURGIU</t>
  </si>
  <si>
    <t>241</t>
  </si>
  <si>
    <t>MARAMURES</t>
  </si>
  <si>
    <t>251</t>
  </si>
  <si>
    <t>MEHEDINTI</t>
  </si>
  <si>
    <t>261</t>
  </si>
  <si>
    <t>MURES</t>
  </si>
  <si>
    <t>271</t>
  </si>
  <si>
    <t>NEAMT</t>
  </si>
  <si>
    <t>281</t>
  </si>
  <si>
    <t>OLT</t>
  </si>
  <si>
    <t>291</t>
  </si>
  <si>
    <t>PRAHOVA</t>
  </si>
  <si>
    <t>301</t>
  </si>
  <si>
    <t>SATU MARE</t>
  </si>
  <si>
    <t>311</t>
  </si>
  <si>
    <t>SALAJ</t>
  </si>
  <si>
    <t>321</t>
  </si>
  <si>
    <t>SIBIU</t>
  </si>
  <si>
    <t>331</t>
  </si>
  <si>
    <t>SUCEAVA</t>
  </si>
  <si>
    <t>341</t>
  </si>
  <si>
    <t>TELEORMAN</t>
  </si>
  <si>
    <t>351</t>
  </si>
  <si>
    <t>TIMIS</t>
  </si>
  <si>
    <t>361</t>
  </si>
  <si>
    <t>TULCEA</t>
  </si>
  <si>
    <t>371</t>
  </si>
  <si>
    <t>VASLUI</t>
  </si>
  <si>
    <t>381</t>
  </si>
  <si>
    <t>VILCEA</t>
  </si>
  <si>
    <t>391</t>
  </si>
  <si>
    <t>VRANCEA</t>
  </si>
  <si>
    <t>401</t>
  </si>
  <si>
    <t>CALARASI</t>
  </si>
  <si>
    <t>411</t>
  </si>
  <si>
    <t>BUCURESTI</t>
  </si>
  <si>
    <t>471</t>
  </si>
  <si>
    <t>ILFOV</t>
  </si>
  <si>
    <t/>
  </si>
  <si>
    <t>Numar asigurati in registrul participantilor</t>
  </si>
  <si>
    <t>Numar asigurati pentru care se fac viramente la luna de referinta</t>
  </si>
  <si>
    <t>din care</t>
  </si>
  <si>
    <t>rel. la numar participanti la fond</t>
  </si>
  <si>
    <t>rel. la total regularizari</t>
  </si>
  <si>
    <t>tot_part</t>
  </si>
  <si>
    <t>tot_vir</t>
  </si>
  <si>
    <t>tot_reg</t>
  </si>
  <si>
    <t>tot_plus</t>
  </si>
  <si>
    <t>tot_minus</t>
  </si>
  <si>
    <t>(*) Situatia centralizeaza numarul de participanti pentru care se efectueaza la luna de referinta viramente care difera de efectivul datorat aferent lunii de referinta.</t>
  </si>
  <si>
    <t xml:space="preserve">(***) Se refera la participantii care, prin actualizare cu declaratiile primite de la angajatori la luna de referinta, dar aferente lunilor anterioare, au suferit o scadere a venitului asigurat aferent lunilor anterioare sau au fost stersi din declaratii </t>
  </si>
  <si>
    <t>EURO</t>
  </si>
  <si>
    <t>LEI</t>
  </si>
  <si>
    <t>curs EURO</t>
  </si>
  <si>
    <t xml:space="preserve">Numar pozitii in liste </t>
  </si>
  <si>
    <t>Sume virate                                                       (LEI)</t>
  </si>
  <si>
    <t>Total sume virate            (EUR)</t>
  </si>
  <si>
    <t>Venit asigurat  (RON)</t>
  </si>
  <si>
    <t>Venit asigurat  (EUR)</t>
  </si>
  <si>
    <t>Sume curente</t>
  </si>
  <si>
    <t>Restante</t>
  </si>
  <si>
    <t>AZT VIITORUL TAU</t>
  </si>
  <si>
    <t>VITAL</t>
  </si>
  <si>
    <t>ARIPI</t>
  </si>
  <si>
    <t>Invalidari</t>
  </si>
  <si>
    <t>Afilieri</t>
  </si>
  <si>
    <t>Denumire Fond</t>
  </si>
  <si>
    <t>tot_rec</t>
  </si>
  <si>
    <t>sume_tot</t>
  </si>
  <si>
    <t>sume_crt</t>
  </si>
  <si>
    <t>sume_rest</t>
  </si>
  <si>
    <t>venit_asig</t>
  </si>
  <si>
    <t>femei</t>
  </si>
  <si>
    <t>barbati</t>
  </si>
  <si>
    <t>Femei</t>
  </si>
  <si>
    <t>Barbati</t>
  </si>
  <si>
    <t>15-25 ani</t>
  </si>
  <si>
    <t>25-35 ani</t>
  </si>
  <si>
    <t>numar</t>
  </si>
  <si>
    <t>f1525</t>
  </si>
  <si>
    <t>f2535</t>
  </si>
  <si>
    <t>f3545</t>
  </si>
  <si>
    <t>m1525</t>
  </si>
  <si>
    <t>m2535</t>
  </si>
  <si>
    <t>m3545</t>
  </si>
  <si>
    <t>(**) Se refera la participantii care, prin actualizare cu declaratiile primite de la angajatori la luna de referinta, dar aferente lunilor anterioare, au suferit o crestere a venitului asigurat aferent lunilor anterioare sau au fost declarati acum, desi la luni anterioare nu figurau in declaratii.</t>
  </si>
  <si>
    <t>Denumire fond de pensii administrat privat</t>
  </si>
  <si>
    <t>Luna de referinta</t>
  </si>
  <si>
    <t xml:space="preserve">COMENZI </t>
  </si>
  <si>
    <t>Denumire CTP</t>
  </si>
  <si>
    <t>Alte nationalitati</t>
  </si>
  <si>
    <t>peste 45 de ani</t>
  </si>
  <si>
    <t>35-45 ani</t>
  </si>
  <si>
    <t>Preluati MapN acte aderare</t>
  </si>
  <si>
    <t>Preluati MapN repartizare aleatorie</t>
  </si>
  <si>
    <t>NN</t>
  </si>
  <si>
    <t>METROPOLITAN LIFE</t>
  </si>
  <si>
    <t>Numar participanti in registrul participantilor</t>
  </si>
  <si>
    <t>IANUARIE 2020</t>
  </si>
  <si>
    <t>Ianuarie 2020'</t>
  </si>
  <si>
    <t xml:space="preserve">1Euro 4,8438 BNR 18/03/2020)              </t>
  </si>
  <si>
    <t>ianuarie 2020</t>
  </si>
  <si>
    <t>FEBRUARIE 2020</t>
  </si>
  <si>
    <t>Februarie 2020'</t>
  </si>
  <si>
    <t xml:space="preserve">1Euro 4,8360 BNR 16/04/2020)              </t>
  </si>
  <si>
    <t>februarie 2020</t>
  </si>
  <si>
    <t>MARTIE 2020</t>
  </si>
  <si>
    <t>Martie 2020'</t>
  </si>
  <si>
    <t xml:space="preserve">1Euro 4,8392 BNR 18/05/2020)              </t>
  </si>
  <si>
    <t>martie 2020</t>
  </si>
  <si>
    <t>APRILIE 2020</t>
  </si>
  <si>
    <t>Aprilie 2020'</t>
  </si>
  <si>
    <t>aprilie 2020</t>
  </si>
  <si>
    <t xml:space="preserve">1Euro 4,8394 BNR 18/06/2020)              </t>
  </si>
  <si>
    <t>MAI 2020</t>
  </si>
  <si>
    <t>Mai 2020'</t>
  </si>
  <si>
    <t xml:space="preserve">1Euro 4,8427 BNR 20/07/2020)              </t>
  </si>
  <si>
    <t>mai 2020</t>
  </si>
  <si>
    <t>IUNIE 2020</t>
  </si>
  <si>
    <t>Iunie 2020'</t>
  </si>
  <si>
    <t xml:space="preserve">1Euro 4,8349 BNR 18/08/2020)              </t>
  </si>
  <si>
    <t>iunie 2020</t>
  </si>
  <si>
    <t>IULIE 2020</t>
  </si>
  <si>
    <t>Iulie 2020'</t>
  </si>
  <si>
    <t>iulie 2020</t>
  </si>
  <si>
    <t xml:space="preserve">1Euro 4,8582 BNR 18/09/2020)              </t>
  </si>
  <si>
    <t>AUGUST 2020</t>
  </si>
  <si>
    <t>August 2020'</t>
  </si>
  <si>
    <t>august 2020</t>
  </si>
  <si>
    <t xml:space="preserve">1Euro 4,8746 BNR 19/10/2020)              </t>
  </si>
  <si>
    <t>SEPTEMBRIE 2020</t>
  </si>
  <si>
    <t>Septembrie 2020'</t>
  </si>
  <si>
    <t>septembrie 2020</t>
  </si>
  <si>
    <t xml:space="preserve">1Euro 4,8725BNR 18/11/2020)              </t>
  </si>
  <si>
    <t>OCTOMBRIE 2020</t>
  </si>
  <si>
    <t>Octombrie 2020'</t>
  </si>
  <si>
    <t>octombrie 2020</t>
  </si>
  <si>
    <t xml:space="preserve">1Euro 4,8677 BNR (18/12/2020)              </t>
  </si>
  <si>
    <t xml:space="preserve">1Euro 4,8677 BNR 18/12/2020)              </t>
  </si>
  <si>
    <t>NOIMBRIE 2020</t>
  </si>
  <si>
    <t>NOIEMBRIE 2020</t>
  </si>
  <si>
    <t>Noiembrie 2020'</t>
  </si>
  <si>
    <t xml:space="preserve">1Euro 4,8740 BNR 18/01/2021)              </t>
  </si>
  <si>
    <t>DECEMBRIE 2020</t>
  </si>
  <si>
    <t>Decembrie 2020'</t>
  </si>
  <si>
    <t xml:space="preserve">1Euro 4,8748 BNR 18/02/2021)              </t>
  </si>
  <si>
    <t>IANUARIE 2021</t>
  </si>
  <si>
    <t>Ianuarie 2021'</t>
  </si>
  <si>
    <t>Numar participanti in Registrul Participantilor la luna de referinta  DECEMBRIE 2020</t>
  </si>
  <si>
    <t>ianuarie 2021</t>
  </si>
  <si>
    <t>(BNR  18/03/2021)</t>
  </si>
  <si>
    <t xml:space="preserve">1Euro 4,8876 BNR 18/03/2021)              </t>
  </si>
  <si>
    <t>Situatie centralizatoare
privind numarul participantilor si contributiile virate la fondurile de pensii administrate privat
aferente lunii de referinta IANUARIE 2021</t>
  </si>
  <si>
    <t>1 EUR</t>
  </si>
  <si>
    <r>
      <t xml:space="preserve">din care, Numar participanti pentru care s-au efectuat regularizari prin actualizarea cu datele primite de la angajatori </t>
    </r>
    <r>
      <rPr>
        <b/>
        <sz val="10"/>
        <color indexed="10"/>
        <rFont val="Arial"/>
        <family val="2"/>
      </rPr>
      <t>(*)</t>
    </r>
  </si>
  <si>
    <r>
      <t xml:space="preserve">Numar participanti cu contributii restante de la luni anterioare, virate la luna de referinta </t>
    </r>
    <r>
      <rPr>
        <b/>
        <sz val="10"/>
        <color indexed="10"/>
        <rFont val="Arial"/>
        <family val="2"/>
      </rPr>
      <t>(**)</t>
    </r>
  </si>
  <si>
    <r>
      <t xml:space="preserve">Numar participanti cu contributii achitate in plus la luni anterioare, regularizate la luna de referinta </t>
    </r>
    <r>
      <rPr>
        <b/>
        <sz val="10"/>
        <color indexed="10"/>
        <rFont val="Arial"/>
        <family val="2"/>
      </rPr>
      <t>(***)</t>
    </r>
  </si>
  <si>
    <t>Numărul de participanți pentru care se fac viramente în luna de referință este mai mic decât cel total înscris în Registrul Participanților, aceștia putându-se încadra în unele dintre următoarele situații:
 - nu obțin lunar venituri din salarii sau asimilate salariilor și, în consecință, nu figurează lunar în declarațiile D112 transmise de angajatori;
- obțin lunar venituri din salarii sau asimilate salariilor la angajatori care, potrivit legii, se încadrează în categoria persoanelor juridice care pot depune trimestrial declarațiile D112 (angajatori care au până la 3 salariați exclusiv);
- au fost înscriși în Registrul Participanților în perioada de constituire a acestuia conform legii, anterior primei luni de virament la Pilonul II (martie 2008) și ulterior nu au mai obținut venituri din salarii sau asimilate salariilor (conturi goale);
- se află în perioada de concediu pentru creşterea copilului în vârstă de până la 2 ani, respectiv 3 ani în cazul copilului cu handicap sau de concediu de acomodare în cazul copilului adoptat. Indemnizațiile de care se beneficiază în aceste perioade se consideră stagiu asimilat în sistemul public de pensii, dar pentru ele nu se datorează CAS, în consecință nu se fac viramente la Pilonul II;
 - sunt beneficiari de pensie de limită de vârstă sau de invaliditate și se află în perioada legală de 12 luni ulterioară dobândirii acestei calități, în care contul rămâne deschis pentru eventuale regularizări;
- perioada legală de 12 luni de la data decesului în care contul participantului rămâne deschis pentru eventuale regularizări;
- sunt absolvenți ai instituțiilor de învățământ care au fost beneficiari ai indemnizației de ajutor de șomaj în perioada de 60 de zile de la absolvire, perioadă în care au fost înscriși conform legii în Registrul Participanților și, ulterior, nu au reușit să se angajeze în domeniul pentru care au pregătire profesională, în consecință nu mai figurează în declarațiile D112;
- desfășoară activități în domeniul construcțiilor (începând cu luna ianuarie 2019) ș.a</t>
  </si>
  <si>
    <t>IANUARIE
2021</t>
  </si>
  <si>
    <t>Situatie centralizatoare               
privind evolutia numarului de participanti din Registrul participantilor 
pana la luna de referinta IANUARIE  2021</t>
  </si>
  <si>
    <t>Nr. 
crt.</t>
  </si>
  <si>
    <t xml:space="preserve">1Euro 4,8438 
BNR (18/03/2020)              </t>
  </si>
  <si>
    <t xml:space="preserve">1Euro 4,8360 
BNR (16/04/2020)              </t>
  </si>
  <si>
    <t xml:space="preserve">1Euro 4,8392 
BNR (18/05/2020)              </t>
  </si>
  <si>
    <t xml:space="preserve">1Euro 4,8394 
BNR (18/06/2020)              </t>
  </si>
  <si>
    <t xml:space="preserve">1Euro 4,8427 
BNR (20/07/2020)              </t>
  </si>
  <si>
    <t xml:space="preserve">1Euro 4,8349 
BNR (18/08/2020)              </t>
  </si>
  <si>
    <t xml:space="preserve">1Euro 4,8582 
BNR (18/09/2020)              </t>
  </si>
  <si>
    <t xml:space="preserve">1Euro 4,8746 
BNR (19/10/2020)              </t>
  </si>
  <si>
    <t xml:space="preserve">1Euro 4,8725 
BNR (18/11/2020)              </t>
  </si>
  <si>
    <t xml:space="preserve">1Euro 4,8740 
BNR (18/01/2021)              </t>
  </si>
  <si>
    <t xml:space="preserve">1Euro 4,8748 
BNR (18/02/2021)              </t>
  </si>
  <si>
    <t>Situatie centralizatoare                
privind valoarea in Euro a viramentelor catre fondurile de pensii administrate privat 
aferente lunilor de referinta IANUARIE 2020 - IANUARIE 2021</t>
  </si>
  <si>
    <t xml:space="preserve">1Euro 4,8876 
BNR (18/03/2021)              </t>
  </si>
  <si>
    <t xml:space="preserve">1Euro 4,8438 
BNR 18/03/2020)              </t>
  </si>
  <si>
    <t xml:space="preserve">1Euro 4,8360 
BNR 16/04/2020)              </t>
  </si>
  <si>
    <t xml:space="preserve">1Euro 4,8392 
BNR 18/05/2020)              </t>
  </si>
  <si>
    <t xml:space="preserve">1Euro 4,8394 
BNR 18/06/2020)              </t>
  </si>
  <si>
    <t xml:space="preserve">1Euro 4,8427 
BNR 20/07/2020)              </t>
  </si>
  <si>
    <t xml:space="preserve">1Euro 4,8349 
BNR 18/08/2020)              </t>
  </si>
  <si>
    <t xml:space="preserve">1Euro 4,8582 
BNR 18/09/2020)              </t>
  </si>
  <si>
    <t xml:space="preserve">1Euro 4,8746 
BNR 19/10/2020)              </t>
  </si>
  <si>
    <t xml:space="preserve">1Euro 4,8725 
BNR 18/11/2020)              </t>
  </si>
  <si>
    <t xml:space="preserve">1Euro 4,867 
BNR 18/12/2020)              </t>
  </si>
  <si>
    <t xml:space="preserve">1Euro 4,8740 
BNR 18/01/2021)              </t>
  </si>
  <si>
    <t xml:space="preserve">1Euro 4,8748 
BNR 18/02/2021)              </t>
  </si>
  <si>
    <t>Situatie centralizatoare               
privind evolutia contributiei medii in Euro la pilonul II a participantilor pana la luna de referinta 
IANUARIE 2021</t>
  </si>
  <si>
    <t xml:space="preserve">1Euro 4,8876 
BNR 18/03/2021)              </t>
  </si>
  <si>
    <t>Numar participanti in Registrul participantilor dupa repartizarea aleatorie la luna de referinta   
IANUARIE 2021</t>
  </si>
  <si>
    <t>Situatie centralizatoare           
privind repartizarea participantilor dupa judetul 
angajatorului la luna de referinta 
IANUARIE 2021</t>
  </si>
  <si>
    <t>Situatie centralizatoare privind repartizarea participantilor
 dupa judetul de domiciliu pentru care se fac viramente 
la luna de referinta 
IANUARIE 2021</t>
  </si>
  <si>
    <t>Situatie centralizatoare privind numarul de participanti  
care nu figurează cu declaraţii depuse 
in sistemul public de pensii</t>
  </si>
  <si>
    <t>Situatie centralizatoare    
privind repartizarea pe sexe a participantilor    
aferente lunii de referinta IANUARIE 2021</t>
  </si>
  <si>
    <t>Situatie centralizatoare              
privind repartizarea pe sexe si varste a participantilor              
aferente lunii de referinta IANUARIE 2021</t>
  </si>
</sst>
</file>

<file path=xl/styles.xml><?xml version="1.0" encoding="utf-8"?>
<styleSheet xmlns="http://schemas.openxmlformats.org/spreadsheetml/2006/main">
  <numFmts count="1">
    <numFmt numFmtId="182" formatCode="#,##0.0000"/>
  </numFmts>
  <fonts count="39">
    <font>
      <sz val="10"/>
      <name val="Arial"/>
      <charset val="238"/>
    </font>
    <font>
      <sz val="10"/>
      <name val="Arial"/>
      <charset val="238"/>
    </font>
    <font>
      <b/>
      <sz val="12"/>
      <name val="Arial"/>
      <family val="2"/>
    </font>
    <font>
      <sz val="12"/>
      <name val="Arial"/>
      <family val="2"/>
    </font>
    <font>
      <b/>
      <sz val="14"/>
      <name val="Arial"/>
      <family val="2"/>
    </font>
    <font>
      <sz val="14"/>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i/>
      <sz val="9"/>
      <name val="Arial"/>
      <family val="2"/>
    </font>
    <font>
      <b/>
      <sz val="11"/>
      <name val="Arial"/>
      <family val="2"/>
    </font>
    <font>
      <sz val="11"/>
      <name val="Arial"/>
      <family val="2"/>
    </font>
    <font>
      <sz val="9"/>
      <name val="Arial"/>
      <family val="2"/>
    </font>
    <font>
      <sz val="8"/>
      <name val="Arial"/>
      <charset val="238"/>
    </font>
    <font>
      <i/>
      <sz val="10"/>
      <name val="Arial"/>
      <family val="2"/>
    </font>
    <font>
      <sz val="8"/>
      <name val="Arial"/>
      <family val="2"/>
    </font>
    <font>
      <b/>
      <sz val="9"/>
      <name val="Arial"/>
      <family val="2"/>
    </font>
    <font>
      <sz val="12"/>
      <color indexed="53"/>
      <name val="Arial"/>
      <family val="2"/>
    </font>
    <font>
      <b/>
      <i/>
      <sz val="9"/>
      <name val="Arial"/>
      <family val="2"/>
    </font>
    <font>
      <b/>
      <i/>
      <sz val="10"/>
      <name val="Arial"/>
      <family val="2"/>
    </font>
    <font>
      <b/>
      <i/>
      <sz val="9"/>
      <color indexed="8"/>
      <name val="Arial"/>
      <family val="2"/>
    </font>
    <font>
      <b/>
      <sz val="10"/>
      <color indexed="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theme="7" tint="0.39997558519241921"/>
        <bgColor indexed="64"/>
      </patternFill>
    </fill>
    <fill>
      <patternFill patternType="solid">
        <fgColor theme="7" tint="0.7999816888943144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1" fillId="0" borderId="0"/>
    <xf numFmtId="0" fontId="6" fillId="0" borderId="0"/>
    <xf numFmtId="0" fontId="20" fillId="23" borderId="7" applyNumberFormat="0" applyFont="0" applyAlignment="0" applyProtection="0"/>
    <xf numFmtId="0" fontId="21" fillId="20" borderId="8" applyNumberFormat="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180">
    <xf numFmtId="0" fontId="0" fillId="0" borderId="0" xfId="0"/>
    <xf numFmtId="3" fontId="4" fillId="0" borderId="0" xfId="0" applyNumberFormat="1" applyFont="1" applyBorder="1"/>
    <xf numFmtId="0" fontId="3" fillId="0" borderId="0" xfId="0" applyFont="1"/>
    <xf numFmtId="0" fontId="5" fillId="0" borderId="0" xfId="0" applyFont="1" applyAlignment="1">
      <alignment horizontal="centerContinuous"/>
    </xf>
    <xf numFmtId="3" fontId="0" fillId="0" borderId="0" xfId="0" applyNumberFormat="1"/>
    <xf numFmtId="0" fontId="0" fillId="0" borderId="0" xfId="0" applyAlignment="1">
      <alignment horizontal="center" vertical="center" wrapText="1"/>
    </xf>
    <xf numFmtId="0" fontId="26" fillId="0" borderId="0" xfId="0" applyFont="1" applyFill="1" applyAlignment="1">
      <alignment horizontal="center" vertical="center" wrapText="1"/>
    </xf>
    <xf numFmtId="0" fontId="29" fillId="0" borderId="0" xfId="0" applyFont="1"/>
    <xf numFmtId="0" fontId="3" fillId="0" borderId="0" xfId="38" applyFont="1"/>
    <xf numFmtId="10" fontId="3" fillId="0" borderId="0" xfId="38" applyNumberFormat="1" applyFont="1"/>
    <xf numFmtId="0" fontId="31" fillId="0" borderId="0" xfId="0" applyFont="1" applyAlignment="1">
      <alignment horizontal="right"/>
    </xf>
    <xf numFmtId="182" fontId="31" fillId="0" borderId="0" xfId="0" applyNumberFormat="1" applyFont="1" applyAlignment="1">
      <alignment horizontal="left" vertical="center"/>
    </xf>
    <xf numFmtId="0" fontId="25" fillId="0" borderId="0" xfId="0" applyFont="1"/>
    <xf numFmtId="3" fontId="25" fillId="0" borderId="0" xfId="0" applyNumberFormat="1" applyFont="1"/>
    <xf numFmtId="0" fontId="31" fillId="0" borderId="0" xfId="0" applyFont="1"/>
    <xf numFmtId="4" fontId="0" fillId="0" borderId="0" xfId="0" applyNumberFormat="1"/>
    <xf numFmtId="4" fontId="28" fillId="0" borderId="0" xfId="0" applyNumberFormat="1" applyFont="1" applyBorder="1"/>
    <xf numFmtId="0" fontId="34" fillId="0" borderId="0" xfId="38" applyFont="1"/>
    <xf numFmtId="0" fontId="26" fillId="0" borderId="12" xfId="0" applyFont="1" applyFill="1" applyBorder="1" applyAlignment="1">
      <alignment horizontal="center" vertical="center" wrapText="1"/>
    </xf>
    <xf numFmtId="0" fontId="26" fillId="25" borderId="12"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26" fillId="25" borderId="13" xfId="0" applyFont="1" applyFill="1" applyBorder="1" applyAlignment="1">
      <alignment horizontal="center" vertical="center" wrapText="1"/>
    </xf>
    <xf numFmtId="3" fontId="3" fillId="0" borderId="0" xfId="38" applyNumberFormat="1" applyFont="1"/>
    <xf numFmtId="0" fontId="0" fillId="27" borderId="0" xfId="0" applyFill="1"/>
    <xf numFmtId="0" fontId="35" fillId="0" borderId="12" xfId="0" applyFont="1" applyFill="1" applyBorder="1" applyAlignment="1">
      <alignment horizontal="center" vertical="center" wrapText="1"/>
    </xf>
    <xf numFmtId="0" fontId="35" fillId="25" borderId="12" xfId="0" applyFont="1" applyFill="1" applyBorder="1" applyAlignment="1">
      <alignment horizontal="center" vertical="center" wrapText="1"/>
    </xf>
    <xf numFmtId="3" fontId="35" fillId="25" borderId="12" xfId="0" applyNumberFormat="1" applyFont="1" applyFill="1" applyBorder="1" applyAlignment="1">
      <alignment horizontal="center" vertical="center" wrapText="1"/>
    </xf>
    <xf numFmtId="3" fontId="35" fillId="0" borderId="13" xfId="0" applyNumberFormat="1" applyFont="1" applyFill="1" applyBorder="1" applyAlignment="1">
      <alignment horizontal="center" vertical="center" wrapText="1"/>
    </xf>
    <xf numFmtId="3" fontId="27" fillId="0" borderId="12" xfId="0" applyNumberFormat="1" applyFont="1" applyBorder="1"/>
    <xf numFmtId="3" fontId="27" fillId="0" borderId="13" xfId="0" applyNumberFormat="1" applyFont="1" applyBorder="1"/>
    <xf numFmtId="0" fontId="36" fillId="0" borderId="0" xfId="0" applyFont="1" applyAlignment="1">
      <alignment horizontal="right"/>
    </xf>
    <xf numFmtId="182" fontId="37" fillId="0" borderId="0" xfId="0" quotePrefix="1" applyNumberFormat="1" applyFont="1" applyAlignment="1">
      <alignment horizontal="left"/>
    </xf>
    <xf numFmtId="0" fontId="36" fillId="0" borderId="0" xfId="0" applyFont="1"/>
    <xf numFmtId="0" fontId="25" fillId="28" borderId="12" xfId="0" applyFont="1" applyFill="1" applyBorder="1" applyAlignment="1">
      <alignment horizontal="center" vertical="center" wrapText="1"/>
    </xf>
    <xf numFmtId="0" fontId="27" fillId="28" borderId="19" xfId="0" applyFont="1" applyFill="1" applyBorder="1" applyAlignment="1">
      <alignment horizontal="centerContinuous"/>
    </xf>
    <xf numFmtId="0" fontId="27" fillId="28" borderId="14" xfId="0" applyFont="1" applyFill="1" applyBorder="1" applyAlignment="1">
      <alignment horizontal="centerContinuous"/>
    </xf>
    <xf numFmtId="3" fontId="27" fillId="28" borderId="14" xfId="0" applyNumberFormat="1" applyFont="1" applyFill="1" applyBorder="1"/>
    <xf numFmtId="3" fontId="27" fillId="28" borderId="15" xfId="0" applyNumberFormat="1" applyFont="1" applyFill="1" applyBorder="1"/>
    <xf numFmtId="0" fontId="25" fillId="29" borderId="10" xfId="0" applyFont="1" applyFill="1" applyBorder="1" applyAlignment="1">
      <alignment horizontal="center"/>
    </xf>
    <xf numFmtId="0" fontId="33" fillId="29" borderId="12" xfId="0" applyFont="1" applyFill="1" applyBorder="1" applyAlignment="1">
      <alignment horizontal="left"/>
    </xf>
    <xf numFmtId="3" fontId="27" fillId="29" borderId="12" xfId="0" applyNumberFormat="1" applyFont="1" applyFill="1" applyBorder="1"/>
    <xf numFmtId="3" fontId="27" fillId="29" borderId="13" xfId="0" applyNumberFormat="1" applyFont="1" applyFill="1" applyBorder="1"/>
    <xf numFmtId="0" fontId="25" fillId="29" borderId="10" xfId="0" quotePrefix="1" applyFont="1" applyFill="1" applyBorder="1" applyAlignment="1">
      <alignment horizontal="center"/>
    </xf>
    <xf numFmtId="0" fontId="25" fillId="29" borderId="12" xfId="0" applyFont="1" applyFill="1" applyBorder="1" applyAlignment="1">
      <alignment horizontal="left"/>
    </xf>
    <xf numFmtId="0" fontId="0" fillId="0" borderId="21" xfId="0" applyBorder="1"/>
    <xf numFmtId="0" fontId="25" fillId="28" borderId="13" xfId="0" applyFont="1" applyFill="1" applyBorder="1" applyAlignment="1">
      <alignment horizontal="center" vertical="center" wrapText="1"/>
    </xf>
    <xf numFmtId="10" fontId="27" fillId="28" borderId="14" xfId="0" applyNumberFormat="1" applyFont="1" applyFill="1" applyBorder="1"/>
    <xf numFmtId="10" fontId="27" fillId="29" borderId="12" xfId="0" applyNumberFormat="1" applyFont="1" applyFill="1" applyBorder="1"/>
    <xf numFmtId="3" fontId="27" fillId="28" borderId="14" xfId="0" applyNumberFormat="1" applyFont="1" applyFill="1" applyBorder="1" applyAlignment="1">
      <alignment horizontal="right"/>
    </xf>
    <xf numFmtId="3" fontId="27" fillId="28" borderId="15" xfId="0" applyNumberFormat="1" applyFont="1" applyFill="1" applyBorder="1" applyAlignment="1">
      <alignment horizontal="right"/>
    </xf>
    <xf numFmtId="3" fontId="27" fillId="28" borderId="28" xfId="0" applyNumberFormat="1" applyFont="1" applyFill="1" applyBorder="1" applyAlignment="1">
      <alignment horizontal="right"/>
    </xf>
    <xf numFmtId="0" fontId="25" fillId="28" borderId="21" xfId="0" applyFont="1" applyFill="1" applyBorder="1" applyAlignment="1">
      <alignment horizontal="center" vertical="center" wrapText="1"/>
    </xf>
    <xf numFmtId="0" fontId="25" fillId="28" borderId="20" xfId="0" applyFont="1" applyFill="1" applyBorder="1" applyAlignment="1">
      <alignment horizontal="center" vertical="center" wrapText="1"/>
    </xf>
    <xf numFmtId="17" fontId="25" fillId="28" borderId="22" xfId="0" applyNumberFormat="1" applyFont="1" applyFill="1" applyBorder="1" applyAlignment="1">
      <alignment horizontal="center" vertical="center" wrapText="1"/>
    </xf>
    <xf numFmtId="0" fontId="25" fillId="29" borderId="10" xfId="0" applyFont="1" applyFill="1" applyBorder="1" applyAlignment="1">
      <alignment horizontal="center" vertical="center"/>
    </xf>
    <xf numFmtId="0" fontId="33" fillId="29" borderId="12" xfId="0" applyFont="1" applyFill="1" applyBorder="1"/>
    <xf numFmtId="0" fontId="25" fillId="29" borderId="12" xfId="0" applyFont="1" applyFill="1" applyBorder="1"/>
    <xf numFmtId="0" fontId="36" fillId="28" borderId="12" xfId="0" applyFont="1" applyFill="1" applyBorder="1" applyAlignment="1">
      <alignment vertical="center" wrapText="1"/>
    </xf>
    <xf numFmtId="3" fontId="27" fillId="28" borderId="28" xfId="0" applyNumberFormat="1" applyFont="1" applyFill="1" applyBorder="1"/>
    <xf numFmtId="0" fontId="0" fillId="0" borderId="19" xfId="0" applyBorder="1"/>
    <xf numFmtId="0" fontId="25" fillId="28" borderId="20" xfId="0" quotePrefix="1" applyFont="1" applyFill="1" applyBorder="1" applyAlignment="1">
      <alignment horizontal="center" vertical="center" wrapText="1"/>
    </xf>
    <xf numFmtId="0" fontId="36" fillId="28" borderId="12" xfId="0" applyFont="1" applyFill="1" applyBorder="1" applyAlignment="1">
      <alignment horizontal="left" vertical="center" wrapText="1"/>
    </xf>
    <xf numFmtId="0" fontId="25" fillId="28" borderId="10" xfId="0" applyFont="1" applyFill="1" applyBorder="1"/>
    <xf numFmtId="17" fontId="25" fillId="28" borderId="20" xfId="0" quotePrefix="1" applyNumberFormat="1" applyFont="1" applyFill="1" applyBorder="1" applyAlignment="1">
      <alignment horizontal="center" vertical="center" wrapText="1"/>
    </xf>
    <xf numFmtId="17" fontId="25" fillId="28" borderId="22" xfId="0" quotePrefix="1" applyNumberFormat="1" applyFont="1" applyFill="1" applyBorder="1" applyAlignment="1">
      <alignment horizontal="center" vertical="center" wrapText="1"/>
    </xf>
    <xf numFmtId="0" fontId="36" fillId="28" borderId="14" xfId="0" applyFont="1" applyFill="1" applyBorder="1" applyAlignment="1">
      <alignment vertical="center" wrapText="1"/>
    </xf>
    <xf numFmtId="0" fontId="36" fillId="28" borderId="15" xfId="0" applyFont="1" applyFill="1" applyBorder="1" applyAlignment="1">
      <alignment vertical="center" wrapText="1"/>
    </xf>
    <xf numFmtId="0" fontId="27" fillId="29" borderId="12" xfId="0" applyFont="1" applyFill="1" applyBorder="1"/>
    <xf numFmtId="0" fontId="27" fillId="29" borderId="13" xfId="0" applyFont="1" applyFill="1" applyBorder="1"/>
    <xf numFmtId="182" fontId="27" fillId="29" borderId="12" xfId="0" applyNumberFormat="1" applyFont="1" applyFill="1" applyBorder="1"/>
    <xf numFmtId="182" fontId="27" fillId="29" borderId="13" xfId="0" applyNumberFormat="1" applyFont="1" applyFill="1" applyBorder="1"/>
    <xf numFmtId="2" fontId="27" fillId="28" borderId="14" xfId="0" applyNumberFormat="1" applyFont="1" applyFill="1" applyBorder="1"/>
    <xf numFmtId="2" fontId="27" fillId="28" borderId="15" xfId="0" applyNumberFormat="1" applyFont="1" applyFill="1" applyBorder="1"/>
    <xf numFmtId="2" fontId="27" fillId="29" borderId="12" xfId="0" applyNumberFormat="1" applyFont="1" applyFill="1" applyBorder="1"/>
    <xf numFmtId="2" fontId="27" fillId="29" borderId="13" xfId="0" applyNumberFormat="1" applyFont="1" applyFill="1" applyBorder="1"/>
    <xf numFmtId="0" fontId="25" fillId="28" borderId="12" xfId="0" applyFont="1" applyFill="1" applyBorder="1" applyAlignment="1">
      <alignment vertical="center" wrapText="1"/>
    </xf>
    <xf numFmtId="0" fontId="25" fillId="28" borderId="13" xfId="0" applyFont="1" applyFill="1" applyBorder="1" applyAlignment="1">
      <alignment vertical="center" wrapText="1"/>
    </xf>
    <xf numFmtId="2" fontId="27" fillId="28" borderId="28" xfId="0" applyNumberFormat="1" applyFont="1" applyFill="1" applyBorder="1"/>
    <xf numFmtId="2" fontId="25" fillId="29" borderId="13" xfId="0" applyNumberFormat="1" applyFont="1" applyFill="1" applyBorder="1"/>
    <xf numFmtId="2" fontId="25" fillId="28" borderId="15" xfId="0" applyNumberFormat="1" applyFont="1" applyFill="1" applyBorder="1"/>
    <xf numFmtId="0" fontId="36" fillId="28" borderId="13" xfId="0" applyFont="1" applyFill="1" applyBorder="1" applyAlignment="1">
      <alignment horizontal="left" vertical="center" wrapText="1"/>
    </xf>
    <xf numFmtId="3" fontId="3" fillId="0" borderId="0" xfId="0" applyNumberFormat="1" applyFont="1" applyFill="1" applyBorder="1"/>
    <xf numFmtId="0" fontId="27" fillId="24" borderId="12" xfId="0" applyFont="1" applyFill="1" applyBorder="1" applyAlignment="1">
      <alignment horizontal="center" vertical="center" wrapText="1"/>
    </xf>
    <xf numFmtId="3" fontId="27" fillId="29" borderId="19" xfId="0" applyNumberFormat="1" applyFont="1" applyFill="1" applyBorder="1"/>
    <xf numFmtId="3" fontId="27" fillId="29" borderId="14" xfId="0" applyNumberFormat="1" applyFont="1" applyFill="1" applyBorder="1"/>
    <xf numFmtId="3" fontId="27" fillId="29" borderId="15" xfId="0" applyNumberFormat="1" applyFont="1" applyFill="1" applyBorder="1"/>
    <xf numFmtId="17" fontId="25" fillId="28" borderId="21" xfId="0" quotePrefix="1" applyNumberFormat="1" applyFont="1" applyFill="1" applyBorder="1" applyAlignment="1">
      <alignment horizontal="center" vertical="center" wrapText="1"/>
    </xf>
    <xf numFmtId="0" fontId="25" fillId="28" borderId="10" xfId="38" applyFont="1" applyFill="1" applyBorder="1" applyAlignment="1">
      <alignment horizontal="center"/>
    </xf>
    <xf numFmtId="0" fontId="25" fillId="28" borderId="12" xfId="38" applyFont="1" applyFill="1" applyBorder="1" applyAlignment="1">
      <alignment horizontal="center"/>
    </xf>
    <xf numFmtId="10" fontId="25" fillId="28" borderId="13" xfId="38" applyNumberFormat="1" applyFont="1" applyFill="1" applyBorder="1" applyAlignment="1">
      <alignment horizontal="center"/>
    </xf>
    <xf numFmtId="0" fontId="27" fillId="28" borderId="19" xfId="38" applyFont="1" applyFill="1" applyBorder="1"/>
    <xf numFmtId="0" fontId="27" fillId="28" borderId="14" xfId="38" applyFont="1" applyFill="1" applyBorder="1"/>
    <xf numFmtId="10" fontId="27" fillId="28" borderId="15" xfId="38" applyNumberFormat="1" applyFont="1" applyFill="1" applyBorder="1"/>
    <xf numFmtId="0" fontId="25" fillId="29" borderId="10" xfId="38" applyFont="1" applyFill="1" applyBorder="1"/>
    <xf numFmtId="0" fontId="25" fillId="29" borderId="12" xfId="38" applyFont="1" applyFill="1" applyBorder="1"/>
    <xf numFmtId="10" fontId="27" fillId="29" borderId="13" xfId="38" applyNumberFormat="1" applyFont="1" applyFill="1" applyBorder="1"/>
    <xf numFmtId="0" fontId="25" fillId="28" borderId="13" xfId="38" applyFont="1" applyFill="1" applyBorder="1" applyAlignment="1">
      <alignment horizontal="center" vertical="center" wrapText="1"/>
    </xf>
    <xf numFmtId="0" fontId="25" fillId="28" borderId="13" xfId="38" applyFont="1" applyFill="1" applyBorder="1" applyAlignment="1">
      <alignment horizontal="center"/>
    </xf>
    <xf numFmtId="3" fontId="27" fillId="28" borderId="15" xfId="37" applyNumberFormat="1" applyFont="1" applyFill="1" applyBorder="1"/>
    <xf numFmtId="0" fontId="27" fillId="29" borderId="10" xfId="38" applyFont="1" applyFill="1" applyBorder="1" applyAlignment="1">
      <alignment horizontal="center"/>
    </xf>
    <xf numFmtId="0" fontId="27" fillId="29" borderId="12" xfId="38" applyFont="1" applyFill="1" applyBorder="1"/>
    <xf numFmtId="3" fontId="27" fillId="29" borderId="13" xfId="37" applyNumberFormat="1" applyFont="1" applyFill="1" applyBorder="1"/>
    <xf numFmtId="0" fontId="25" fillId="29" borderId="10" xfId="38" applyFont="1" applyFill="1" applyBorder="1" applyAlignment="1">
      <alignment horizontal="center"/>
    </xf>
    <xf numFmtId="17" fontId="27" fillId="29" borderId="10" xfId="0" quotePrefix="1" applyNumberFormat="1" applyFont="1" applyFill="1" applyBorder="1"/>
    <xf numFmtId="17" fontId="27" fillId="29" borderId="19" xfId="0" quotePrefix="1" applyNumberFormat="1" applyFont="1" applyFill="1" applyBorder="1"/>
    <xf numFmtId="0" fontId="27" fillId="28" borderId="12" xfId="0" applyFont="1" applyFill="1" applyBorder="1" applyAlignment="1">
      <alignment horizontal="center" vertical="center" wrapText="1"/>
    </xf>
    <xf numFmtId="0" fontId="27" fillId="28" borderId="13" xfId="0" applyFont="1" applyFill="1" applyBorder="1" applyAlignment="1">
      <alignment horizontal="center" vertical="center" wrapText="1"/>
    </xf>
    <xf numFmtId="0" fontId="27" fillId="24" borderId="10" xfId="0" applyFont="1" applyFill="1" applyBorder="1" applyAlignment="1">
      <alignment horizontal="center" vertical="center" wrapText="1"/>
    </xf>
    <xf numFmtId="0" fontId="25" fillId="28" borderId="26" xfId="0" applyFont="1" applyFill="1" applyBorder="1" applyAlignment="1">
      <alignment horizontal="center" vertical="center" wrapText="1"/>
    </xf>
    <xf numFmtId="0" fontId="25" fillId="28" borderId="27" xfId="0" applyFont="1" applyFill="1" applyBorder="1" applyAlignment="1">
      <alignment horizontal="center" vertical="center"/>
    </xf>
    <xf numFmtId="0" fontId="25" fillId="28" borderId="25" xfId="0" applyFont="1" applyFill="1" applyBorder="1" applyAlignment="1">
      <alignment horizontal="center" vertical="center"/>
    </xf>
    <xf numFmtId="3" fontId="25" fillId="28" borderId="13" xfId="0" applyNumberFormat="1" applyFont="1" applyFill="1" applyBorder="1" applyAlignment="1">
      <alignment horizontal="center" vertical="center" wrapText="1"/>
    </xf>
    <xf numFmtId="0" fontId="25" fillId="28" borderId="12" xfId="0" applyFont="1" applyFill="1" applyBorder="1" applyAlignment="1">
      <alignment horizontal="center" vertical="center" wrapText="1"/>
    </xf>
    <xf numFmtId="0" fontId="25" fillId="28" borderId="10" xfId="0" applyFont="1" applyFill="1" applyBorder="1" applyAlignment="1">
      <alignment horizontal="center" vertical="center" wrapText="1"/>
    </xf>
    <xf numFmtId="3" fontId="25" fillId="28" borderId="12" xfId="0" applyNumberFormat="1" applyFont="1" applyFill="1" applyBorder="1" applyAlignment="1">
      <alignment horizontal="center" vertical="center" wrapText="1"/>
    </xf>
    <xf numFmtId="0" fontId="20" fillId="0" borderId="0" xfId="0" applyFont="1" applyAlignment="1">
      <alignment horizontal="left" vertical="top" wrapText="1"/>
    </xf>
    <xf numFmtId="0" fontId="20" fillId="0" borderId="0" xfId="0" applyNumberFormat="1" applyFont="1" applyAlignment="1">
      <alignment horizontal="left" vertical="top" wrapText="1"/>
    </xf>
    <xf numFmtId="0" fontId="20" fillId="0" borderId="0" xfId="0" applyFont="1" applyAlignment="1">
      <alignment horizontal="left" wrapText="1"/>
    </xf>
    <xf numFmtId="0" fontId="0" fillId="0" borderId="0" xfId="0" applyAlignment="1">
      <alignment horizontal="left"/>
    </xf>
    <xf numFmtId="0" fontId="25" fillId="28" borderId="13" xfId="0" applyFont="1" applyFill="1" applyBorder="1" applyAlignment="1">
      <alignment horizontal="center" vertical="center" wrapText="1"/>
    </xf>
    <xf numFmtId="0" fontId="27" fillId="28" borderId="19" xfId="0" applyFont="1" applyFill="1" applyBorder="1" applyAlignment="1">
      <alignment horizontal="center"/>
    </xf>
    <xf numFmtId="0" fontId="27" fillId="28" borderId="14" xfId="0" applyFont="1" applyFill="1" applyBorder="1" applyAlignment="1">
      <alignment horizontal="center"/>
    </xf>
    <xf numFmtId="17" fontId="25" fillId="28" borderId="28" xfId="0" quotePrefix="1" applyNumberFormat="1" applyFont="1" applyFill="1" applyBorder="1" applyAlignment="1">
      <alignment horizontal="center" vertical="center" wrapText="1"/>
    </xf>
    <xf numFmtId="17" fontId="25" fillId="28" borderId="17" xfId="0" quotePrefix="1" applyNumberFormat="1" applyFont="1" applyFill="1" applyBorder="1" applyAlignment="1">
      <alignment horizontal="center" vertical="center" wrapText="1"/>
    </xf>
    <xf numFmtId="17" fontId="25" fillId="28" borderId="32" xfId="0" quotePrefix="1" applyNumberFormat="1" applyFont="1" applyFill="1" applyBorder="1" applyAlignment="1">
      <alignment horizontal="center" vertical="center" wrapText="1"/>
    </xf>
    <xf numFmtId="17" fontId="25" fillId="28" borderId="18" xfId="0" quotePrefix="1" applyNumberFormat="1" applyFont="1" applyFill="1" applyBorder="1" applyAlignment="1">
      <alignment horizontal="center" vertical="center" wrapText="1"/>
    </xf>
    <xf numFmtId="0" fontId="27" fillId="28" borderId="33" xfId="0" applyFont="1" applyFill="1" applyBorder="1" applyAlignment="1">
      <alignment horizontal="center"/>
    </xf>
    <xf numFmtId="0" fontId="27" fillId="28" borderId="34" xfId="0" applyFont="1" applyFill="1" applyBorder="1" applyAlignment="1">
      <alignment horizontal="center"/>
    </xf>
    <xf numFmtId="0" fontId="25" fillId="28" borderId="27" xfId="0" applyFont="1" applyFill="1" applyBorder="1" applyAlignment="1">
      <alignment horizontal="center" vertical="center" wrapText="1"/>
    </xf>
    <xf numFmtId="0" fontId="25" fillId="28" borderId="25" xfId="0" applyFont="1" applyFill="1" applyBorder="1" applyAlignment="1">
      <alignment horizontal="center" vertical="center" wrapText="1"/>
    </xf>
    <xf numFmtId="0" fontId="25" fillId="28" borderId="29" xfId="0" applyFont="1" applyFill="1" applyBorder="1" applyAlignment="1">
      <alignment horizontal="center" vertical="center" wrapText="1"/>
    </xf>
    <xf numFmtId="0" fontId="25" fillId="28" borderId="11" xfId="0" applyFont="1" applyFill="1" applyBorder="1" applyAlignment="1">
      <alignment horizontal="center" vertical="center" wrapText="1"/>
    </xf>
    <xf numFmtId="0" fontId="25" fillId="28" borderId="28" xfId="0" applyFont="1" applyFill="1" applyBorder="1" applyAlignment="1">
      <alignment horizontal="center" vertical="center" wrapText="1"/>
    </xf>
    <xf numFmtId="0" fontId="25" fillId="28" borderId="17" xfId="0" applyFont="1" applyFill="1" applyBorder="1" applyAlignment="1">
      <alignment horizontal="center" vertical="center" wrapText="1"/>
    </xf>
    <xf numFmtId="0" fontId="27" fillId="28" borderId="29" xfId="0" applyFont="1" applyFill="1" applyBorder="1" applyAlignment="1">
      <alignment horizontal="center"/>
    </xf>
    <xf numFmtId="0" fontId="27" fillId="28" borderId="28" xfId="0" applyFont="1" applyFill="1" applyBorder="1" applyAlignment="1">
      <alignment horizontal="center"/>
    </xf>
    <xf numFmtId="0" fontId="25" fillId="28" borderId="22" xfId="0" applyFont="1" applyFill="1" applyBorder="1" applyAlignment="1">
      <alignment horizontal="center" vertical="center"/>
    </xf>
    <xf numFmtId="0" fontId="25" fillId="28" borderId="13" xfId="0" applyFont="1" applyFill="1" applyBorder="1" applyAlignment="1">
      <alignment horizontal="center" vertical="center"/>
    </xf>
    <xf numFmtId="0" fontId="25" fillId="28" borderId="35" xfId="0" applyFont="1" applyFill="1" applyBorder="1" applyAlignment="1">
      <alignment horizontal="center" vertical="center" wrapText="1"/>
    </xf>
    <xf numFmtId="0" fontId="25" fillId="28" borderId="11" xfId="0" applyFont="1" applyFill="1" applyBorder="1" applyAlignment="1">
      <alignment horizontal="center" vertical="center"/>
    </xf>
    <xf numFmtId="0" fontId="25" fillId="28" borderId="24" xfId="0" applyFont="1" applyFill="1" applyBorder="1" applyAlignment="1">
      <alignment horizontal="center" vertical="center" wrapText="1"/>
    </xf>
    <xf numFmtId="0" fontId="27" fillId="28" borderId="30" xfId="0" applyFont="1" applyFill="1" applyBorder="1" applyAlignment="1">
      <alignment horizontal="center"/>
    </xf>
    <xf numFmtId="0" fontId="27" fillId="28" borderId="31" xfId="0" applyFont="1" applyFill="1" applyBorder="1" applyAlignment="1">
      <alignment horizontal="center"/>
    </xf>
    <xf numFmtId="0" fontId="25" fillId="28" borderId="12" xfId="0" quotePrefix="1" applyFont="1" applyFill="1" applyBorder="1" applyAlignment="1">
      <alignment horizontal="center" vertical="center" wrapText="1"/>
    </xf>
    <xf numFmtId="0" fontId="25" fillId="28" borderId="21" xfId="0" applyFont="1" applyFill="1" applyBorder="1" applyAlignment="1">
      <alignment horizontal="center" vertical="center" wrapText="1"/>
    </xf>
    <xf numFmtId="0" fontId="25" fillId="28" borderId="20" xfId="0" applyFont="1" applyFill="1" applyBorder="1" applyAlignment="1">
      <alignment horizontal="center" vertical="center"/>
    </xf>
    <xf numFmtId="0" fontId="25" fillId="28" borderId="12" xfId="0" applyFont="1" applyFill="1" applyBorder="1" applyAlignment="1">
      <alignment horizontal="center" vertical="center"/>
    </xf>
    <xf numFmtId="0" fontId="25" fillId="28" borderId="23" xfId="0" applyFont="1" applyFill="1" applyBorder="1" applyAlignment="1">
      <alignment horizontal="center" vertical="center"/>
    </xf>
    <xf numFmtId="0" fontId="25" fillId="28" borderId="18" xfId="0" applyFont="1" applyFill="1" applyBorder="1" applyAlignment="1">
      <alignment horizontal="center" vertical="center"/>
    </xf>
    <xf numFmtId="17" fontId="25" fillId="28" borderId="28" xfId="0" applyNumberFormat="1" applyFont="1" applyFill="1" applyBorder="1" applyAlignment="1">
      <alignment horizontal="center" vertical="center"/>
    </xf>
    <xf numFmtId="17" fontId="25" fillId="28" borderId="17" xfId="0" applyNumberFormat="1" applyFont="1" applyFill="1" applyBorder="1" applyAlignment="1">
      <alignment horizontal="center" vertical="center"/>
    </xf>
    <xf numFmtId="17" fontId="25" fillId="28" borderId="32" xfId="0" applyNumberFormat="1" applyFont="1" applyFill="1" applyBorder="1" applyAlignment="1">
      <alignment horizontal="center" vertical="center"/>
    </xf>
    <xf numFmtId="17" fontId="25" fillId="28" borderId="18" xfId="0" applyNumberFormat="1" applyFont="1" applyFill="1" applyBorder="1" applyAlignment="1">
      <alignment horizontal="center" vertical="center"/>
    </xf>
    <xf numFmtId="0" fontId="25" fillId="28" borderId="36" xfId="0" applyFont="1" applyFill="1" applyBorder="1" applyAlignment="1">
      <alignment horizontal="center" vertical="center" wrapText="1"/>
    </xf>
    <xf numFmtId="0" fontId="25" fillId="28" borderId="28" xfId="0" applyFont="1" applyFill="1" applyBorder="1" applyAlignment="1">
      <alignment horizontal="center" vertical="center"/>
    </xf>
    <xf numFmtId="0" fontId="25" fillId="28" borderId="37" xfId="0" applyFont="1" applyFill="1" applyBorder="1" applyAlignment="1">
      <alignment horizontal="center" vertical="center"/>
    </xf>
    <xf numFmtId="0" fontId="25" fillId="28" borderId="17" xfId="0" applyFont="1" applyFill="1" applyBorder="1" applyAlignment="1">
      <alignment horizontal="center" vertical="center"/>
    </xf>
    <xf numFmtId="0" fontId="25" fillId="28" borderId="10" xfId="38" applyFont="1" applyFill="1" applyBorder="1" applyAlignment="1">
      <alignment horizontal="center"/>
    </xf>
    <xf numFmtId="0" fontId="25" fillId="28" borderId="12" xfId="38" applyFont="1" applyFill="1" applyBorder="1" applyAlignment="1">
      <alignment horizontal="center"/>
    </xf>
    <xf numFmtId="0" fontId="25" fillId="28" borderId="13" xfId="38" applyFont="1" applyFill="1" applyBorder="1" applyAlignment="1">
      <alignment horizontal="center"/>
    </xf>
    <xf numFmtId="0" fontId="2" fillId="0" borderId="0" xfId="38" applyFont="1" applyAlignment="1">
      <alignment horizontal="center"/>
    </xf>
    <xf numFmtId="0" fontId="25" fillId="28" borderId="26" xfId="38" applyFont="1" applyFill="1" applyBorder="1" applyAlignment="1">
      <alignment horizontal="center" vertical="center" wrapText="1"/>
    </xf>
    <xf numFmtId="0" fontId="25" fillId="28" borderId="27" xfId="38" applyFont="1" applyFill="1" applyBorder="1" applyAlignment="1">
      <alignment horizontal="center" vertical="center"/>
    </xf>
    <xf numFmtId="0" fontId="25" fillId="28" borderId="25" xfId="38" applyFont="1" applyFill="1" applyBorder="1" applyAlignment="1">
      <alignment horizontal="center" vertical="center"/>
    </xf>
    <xf numFmtId="0" fontId="25" fillId="28" borderId="10" xfId="38" applyFont="1" applyFill="1" applyBorder="1" applyAlignment="1">
      <alignment horizontal="center" vertical="center"/>
    </xf>
    <xf numFmtId="0" fontId="25" fillId="28" borderId="12" xfId="38" applyFont="1" applyFill="1" applyBorder="1" applyAlignment="1">
      <alignment horizontal="center" vertical="center"/>
    </xf>
    <xf numFmtId="0" fontId="25" fillId="28" borderId="26" xfId="37" applyFont="1" applyFill="1" applyBorder="1" applyAlignment="1">
      <alignment horizontal="center" vertical="center" wrapText="1"/>
    </xf>
    <xf numFmtId="0" fontId="25" fillId="28" borderId="27" xfId="37" applyFont="1" applyFill="1" applyBorder="1" applyAlignment="1">
      <alignment horizontal="center" vertical="center"/>
    </xf>
    <xf numFmtId="0" fontId="25" fillId="28" borderId="25" xfId="37" applyFont="1" applyFill="1" applyBorder="1" applyAlignment="1">
      <alignment horizontal="center" vertical="center"/>
    </xf>
    <xf numFmtId="3" fontId="27" fillId="28" borderId="19" xfId="0" applyNumberFormat="1" applyFont="1" applyFill="1" applyBorder="1" applyAlignment="1">
      <alignment horizontal="center"/>
    </xf>
    <xf numFmtId="3" fontId="27" fillId="28" borderId="14" xfId="0" applyNumberFormat="1" applyFont="1" applyFill="1" applyBorder="1" applyAlignment="1">
      <alignment horizontal="center"/>
    </xf>
    <xf numFmtId="0" fontId="27" fillId="28" borderId="12" xfId="0" applyFont="1" applyFill="1" applyBorder="1" applyAlignment="1">
      <alignment horizontal="center" vertical="center" wrapText="1"/>
    </xf>
    <xf numFmtId="0" fontId="27" fillId="28" borderId="13" xfId="0" applyFont="1" applyFill="1" applyBorder="1" applyAlignment="1">
      <alignment horizontal="center" vertical="center" wrapText="1"/>
    </xf>
    <xf numFmtId="0" fontId="27" fillId="28" borderId="10" xfId="0" applyFont="1" applyFill="1" applyBorder="1" applyAlignment="1">
      <alignment horizontal="center" vertical="center" wrapText="1"/>
    </xf>
    <xf numFmtId="0" fontId="27" fillId="28" borderId="26" xfId="0" applyFont="1" applyFill="1" applyBorder="1" applyAlignment="1">
      <alignment horizontal="center" vertical="center" wrapText="1"/>
    </xf>
    <xf numFmtId="0" fontId="27" fillId="28" borderId="27" xfId="0" applyFont="1" applyFill="1" applyBorder="1" applyAlignment="1">
      <alignment horizontal="center" vertical="center"/>
    </xf>
    <xf numFmtId="0" fontId="27" fillId="28" borderId="25" xfId="0" applyFont="1" applyFill="1" applyBorder="1" applyAlignment="1">
      <alignment horizontal="center" vertical="center"/>
    </xf>
    <xf numFmtId="0" fontId="25" fillId="28" borderId="16" xfId="0" applyFont="1" applyFill="1" applyBorder="1" applyAlignment="1">
      <alignment horizontal="center" vertical="center" wrapText="1"/>
    </xf>
    <xf numFmtId="0" fontId="25" fillId="28" borderId="38" xfId="0" applyFont="1" applyFill="1" applyBorder="1" applyAlignment="1">
      <alignment horizontal="center" vertical="center" wrapText="1"/>
    </xf>
    <xf numFmtId="0" fontId="25" fillId="28" borderId="39" xfId="0" applyFont="1" applyFill="1" applyBorder="1" applyAlignment="1">
      <alignment horizontal="center"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_k_participanti_judete_1008"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Repartizarea pe sexe a participantilor
la luna de referinta IANUARIE 2021
</a:t>
            </a:r>
          </a:p>
        </c:rich>
      </c:tx>
      <c:layout>
        <c:manualLayout>
          <c:xMode val="edge"/>
          <c:yMode val="edge"/>
          <c:x val="0.35174825835846146"/>
          <c:y val="7.5562348824044057E-2"/>
        </c:manualLayout>
      </c:layout>
    </c:title>
    <c:view3D>
      <c:perspective val="0"/>
    </c:view3D>
    <c:plotArea>
      <c:layout>
        <c:manualLayout>
          <c:layoutTarget val="inner"/>
          <c:xMode val="edge"/>
          <c:yMode val="edge"/>
          <c:x val="0.1509433962264152"/>
          <c:y val="0.38336052202283871"/>
          <c:w val="0.6270810210876806"/>
          <c:h val="0.36541598694942928"/>
        </c:manualLayout>
      </c:layout>
      <c:pie3DChart>
        <c:varyColors val="1"/>
        <c:ser>
          <c:idx val="0"/>
          <c:order val="0"/>
          <c:dPt>
            <c:idx val="0"/>
            <c:explosion val="8"/>
          </c:dPt>
          <c:dPt>
            <c:idx val="1"/>
          </c:dPt>
          <c:dLbls>
            <c:dLbl>
              <c:idx val="0"/>
              <c:layout>
                <c:manualLayout>
                  <c:x val="-0.11432208598786414"/>
                  <c:y val="-0.19734381489426389"/>
                </c:manualLayout>
              </c:layout>
              <c:dLblPos val="bestFit"/>
              <c:showVal val="1"/>
              <c:showPercent val="1"/>
              <c:separator>
</c:separator>
            </c:dLbl>
            <c:dLbl>
              <c:idx val="1"/>
              <c:layout>
                <c:manualLayout>
                  <c:x val="6.0355568761451969E-2"/>
                  <c:y val="-0.28044289732951427"/>
                </c:manualLayout>
              </c:layout>
              <c:dLblPos val="bestFit"/>
              <c:showVal val="1"/>
              <c:showPercent val="1"/>
              <c:separator>
</c:separator>
            </c:dLbl>
            <c:numFmt formatCode="0.00%" sourceLinked="0"/>
            <c:txPr>
              <a:bodyPr/>
              <a:lstStyle/>
              <a:p>
                <a:pPr>
                  <a:defRPr sz="1050" b="1"/>
                </a:pPr>
                <a:endParaRPr lang="en-US"/>
              </a:p>
            </c:txPr>
            <c:showVal val="1"/>
            <c:showPercent val="1"/>
            <c:separator>
</c:separator>
          </c:dLbls>
          <c:cat>
            <c:strRef>
              <c:f>rp_sexe_0121!$E$4:$F$4</c:f>
              <c:strCache>
                <c:ptCount val="2"/>
                <c:pt idx="0">
                  <c:v>femei</c:v>
                </c:pt>
                <c:pt idx="1">
                  <c:v>barbati</c:v>
                </c:pt>
              </c:strCache>
            </c:strRef>
          </c:cat>
          <c:val>
            <c:numRef>
              <c:f>rp_sexe_0121!$E$12:$F$12</c:f>
              <c:numCache>
                <c:formatCode>#,##0</c:formatCode>
                <c:ptCount val="2"/>
                <c:pt idx="0">
                  <c:v>3675871</c:v>
                </c:pt>
                <c:pt idx="1">
                  <c:v>3986788</c:v>
                </c:pt>
              </c:numCache>
            </c:numRef>
          </c:val>
        </c:ser>
        <c:dLbls>
          <c:showVal val="1"/>
          <c:showPercent val="1"/>
          <c:separator>
</c:separator>
        </c:dLbls>
      </c:pie3DChart>
      <c:spPr>
        <a:noFill/>
        <a:ln w="25400">
          <a:noFill/>
        </a:ln>
      </c:spPr>
    </c:plotArea>
    <c:legend>
      <c:legendPos val="r"/>
      <c:layout>
        <c:manualLayout>
          <c:xMode val="edge"/>
          <c:yMode val="edge"/>
          <c:x val="0.45283020294732068"/>
          <c:y val="0.80032731202717311"/>
          <c:w val="8.7680300466643324E-2"/>
          <c:h val="0.14729946991920129"/>
        </c:manualLayout>
      </c:layout>
    </c:legend>
    <c:plotVisOnly val="1"/>
    <c:dispBlanksAs val="zero"/>
  </c:chart>
  <c:spPr>
    <a:gradFill>
      <a:gsLst>
        <a:gs pos="0">
          <a:srgbClr val="8488C4"/>
        </a:gs>
        <a:gs pos="53000">
          <a:srgbClr val="D4DEFF"/>
        </a:gs>
        <a:gs pos="83000">
          <a:srgbClr val="D4DEFF"/>
        </a:gs>
        <a:gs pos="100000">
          <a:srgbClr val="96AB94"/>
        </a:gs>
      </a:gsLst>
      <a:lin ang="5400000" scaled="0"/>
    </a:gradFill>
  </c:spPr>
  <c:printSettings>
    <c:headerFooter/>
    <c:pageMargins b="0.75000000000000011" l="0.70000000000000007" r="0.70000000000000007" t="0.75000000000000011" header="0.30000000000000004" footer="0.3000000000000000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6"/>
  <c:chart>
    <c:title>
      <c:tx>
        <c:rich>
          <a:bodyPr/>
          <a:lstStyle/>
          <a:p>
            <a:pPr>
              <a:defRPr sz="1050"/>
            </a:pPr>
            <a:r>
              <a:rPr lang="en-US" sz="1050"/>
              <a:t>Situatie centralizatoare privind repartizarea</a:t>
            </a:r>
          </a:p>
          <a:p>
            <a:pPr>
              <a:defRPr sz="1050"/>
            </a:pPr>
            <a:r>
              <a:rPr lang="en-US" sz="1050"/>
              <a:t> pe sexe si categorii de varsta a participantilor</a:t>
            </a:r>
          </a:p>
          <a:p>
            <a:pPr>
              <a:defRPr sz="1050"/>
            </a:pPr>
            <a:r>
              <a:rPr lang="en-US" sz="1050"/>
              <a:t> aferente lunii de referinta IANUARIE 2021</a:t>
            </a:r>
          </a:p>
        </c:rich>
      </c:tx>
      <c:layout>
        <c:manualLayout>
          <c:xMode val="edge"/>
          <c:yMode val="edge"/>
          <c:x val="0.31939402532666605"/>
          <c:y val="5.7715100065616802E-2"/>
        </c:manualLayout>
      </c:layout>
    </c:title>
    <c:view3D>
      <c:hPercent val="167"/>
      <c:depthPercent val="100"/>
      <c:rAngAx val="1"/>
    </c:view3D>
    <c:plotArea>
      <c:layout>
        <c:manualLayout>
          <c:layoutTarget val="inner"/>
          <c:xMode val="edge"/>
          <c:yMode val="edge"/>
          <c:x val="0.18934911242603561"/>
          <c:y val="0.27032161057272952"/>
          <c:w val="0.55739644970414182"/>
          <c:h val="0.66918776323598772"/>
        </c:manualLayout>
      </c:layout>
      <c:bar3DChart>
        <c:barDir val="bar"/>
        <c:grouping val="clustered"/>
        <c:ser>
          <c:idx val="0"/>
          <c:order val="0"/>
          <c:tx>
            <c:strRef>
              <c:f>rp_varste_sexe_0121!$E$5:$H$5</c:f>
              <c:strCache>
                <c:ptCount val="1"/>
                <c:pt idx="0">
                  <c:v>15-25 ani 25-35 ani 35-45 ani peste 45 de ani</c:v>
                </c:pt>
              </c:strCache>
            </c:strRef>
          </c:tx>
          <c:dLbls>
            <c:dLbl>
              <c:idx val="0"/>
              <c:layout>
                <c:manualLayout>
                  <c:x val="-0.12397633136094674"/>
                  <c:y val="3.6167879771172016E-3"/>
                </c:manualLayout>
              </c:layout>
              <c:showVal val="1"/>
            </c:dLbl>
            <c:dLbl>
              <c:idx val="1"/>
              <c:layout>
                <c:manualLayout>
                  <c:x val="-0.3817939088974826"/>
                  <c:y val="1.0002530402034693E-4"/>
                </c:manualLayout>
              </c:layout>
              <c:showVal val="1"/>
            </c:dLbl>
            <c:dLbl>
              <c:idx val="2"/>
              <c:layout>
                <c:manualLayout>
                  <c:x val="-0.42114771156564035"/>
                  <c:y val="3.639809674074621E-4"/>
                </c:manualLayout>
              </c:layout>
              <c:showVal val="1"/>
            </c:dLbl>
            <c:dLbl>
              <c:idx val="3"/>
              <c:layout>
                <c:manualLayout>
                  <c:x val="-0.20206482473714454"/>
                  <c:y val="-6.9335000421733633E-3"/>
                </c:manualLayout>
              </c:layout>
              <c:showVal val="1"/>
            </c:dLbl>
            <c:txPr>
              <a:bodyPr/>
              <a:lstStyle/>
              <a:p>
                <a:pPr>
                  <a:defRPr b="1"/>
                </a:pPr>
                <a:endParaRPr lang="en-US"/>
              </a:p>
            </c:txPr>
            <c:showVal val="1"/>
          </c:dLbls>
          <c:cat>
            <c:strRef>
              <c:f>rp_varste_sexe_0121!$E$5:$H$5</c:f>
              <c:strCache>
                <c:ptCount val="4"/>
                <c:pt idx="0">
                  <c:v>15-25 ani</c:v>
                </c:pt>
                <c:pt idx="1">
                  <c:v>25-35 ani</c:v>
                </c:pt>
                <c:pt idx="2">
                  <c:v>35-45 ani</c:v>
                </c:pt>
                <c:pt idx="3">
                  <c:v>peste 45 de ani</c:v>
                </c:pt>
              </c:strCache>
            </c:strRef>
          </c:cat>
          <c:val>
            <c:numRef>
              <c:f>rp_varste_sexe_0121!$E$14:$H$14</c:f>
              <c:numCache>
                <c:formatCode>#,##0</c:formatCode>
                <c:ptCount val="4"/>
                <c:pt idx="0">
                  <c:v>689595</c:v>
                </c:pt>
                <c:pt idx="1">
                  <c:v>2183097</c:v>
                </c:pt>
                <c:pt idx="2">
                  <c:v>2714684</c:v>
                </c:pt>
                <c:pt idx="3">
                  <c:v>2075283</c:v>
                </c:pt>
              </c:numCache>
            </c:numRef>
          </c:val>
        </c:ser>
        <c:dLbls>
          <c:showVal val="1"/>
        </c:dLbls>
        <c:shape val="box"/>
        <c:axId val="159895552"/>
        <c:axId val="159897088"/>
        <c:axId val="0"/>
      </c:bar3DChart>
      <c:catAx>
        <c:axId val="159895552"/>
        <c:scaling>
          <c:orientation val="minMax"/>
        </c:scaling>
        <c:axPos val="l"/>
        <c:numFmt formatCode="General" sourceLinked="1"/>
        <c:tickLblPos val="low"/>
        <c:txPr>
          <a:bodyPr rot="0" vert="horz"/>
          <a:lstStyle/>
          <a:p>
            <a:pPr>
              <a:defRPr b="1"/>
            </a:pPr>
            <a:endParaRPr lang="en-US"/>
          </a:p>
        </c:txPr>
        <c:crossAx val="159897088"/>
        <c:crosses val="autoZero"/>
        <c:lblAlgn val="ctr"/>
        <c:lblOffset val="100"/>
        <c:tickLblSkip val="1"/>
        <c:tickMarkSkip val="1"/>
      </c:catAx>
      <c:valAx>
        <c:axId val="159897088"/>
        <c:scaling>
          <c:orientation val="minMax"/>
        </c:scaling>
        <c:axPos val="b"/>
        <c:majorGridlines/>
        <c:numFmt formatCode="#,##0" sourceLinked="1"/>
        <c:tickLblPos val="nextTo"/>
        <c:txPr>
          <a:bodyPr rot="0" vert="horz"/>
          <a:lstStyle/>
          <a:p>
            <a:pPr>
              <a:defRPr b="1"/>
            </a:pPr>
            <a:endParaRPr lang="en-US"/>
          </a:p>
        </c:txPr>
        <c:crossAx val="159895552"/>
        <c:crosses val="autoZero"/>
        <c:crossBetween val="between"/>
      </c:valAx>
      <c:spPr>
        <a:noFill/>
        <a:ln w="25400">
          <a:noFill/>
        </a:ln>
      </c:spPr>
    </c:plotArea>
    <c:plotVisOnly val="1"/>
    <c:dispBlanksAs val="gap"/>
  </c:chart>
  <c:spPr>
    <a:gradFill>
      <a:gsLst>
        <a:gs pos="0">
          <a:srgbClr val="8488C4"/>
        </a:gs>
        <a:gs pos="53000">
          <a:srgbClr val="D4DEFF"/>
        </a:gs>
        <a:gs pos="83000">
          <a:srgbClr val="D4DEFF"/>
        </a:gs>
        <a:gs pos="100000">
          <a:srgbClr val="96AB94"/>
        </a:gs>
      </a:gsLst>
      <a:lin ang="5400000" scaled="0"/>
    </a:gradFill>
  </c:spPr>
  <c:printSettings>
    <c:headerFooter alignWithMargins="0"/>
    <c:pageMargins b="1" l="0.75000000000000022" r="0.75000000000000022"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192176</xdr:colOff>
      <xdr:row>33</xdr:row>
      <xdr:rowOff>140190</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1724025"/>
          <a:ext cx="6145301" cy="4188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470467</xdr:colOff>
      <xdr:row>29</xdr:row>
      <xdr:rowOff>140190</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857250"/>
          <a:ext cx="8004742" cy="4188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179381</xdr:colOff>
      <xdr:row>27</xdr:row>
      <xdr:rowOff>6800</xdr:rowOff>
    </xdr:to>
    <xdr:pic>
      <xdr:nvPicPr>
        <xdr:cNvPr id="3" name="Picture 2"/>
        <xdr:cNvPicPr>
          <a:picLocks noChangeAspect="1"/>
        </xdr:cNvPicPr>
      </xdr:nvPicPr>
      <xdr:blipFill>
        <a:blip xmlns:r="http://schemas.openxmlformats.org/officeDocument/2006/relationships" r:embed="rId1" cstate="print"/>
        <a:stretch>
          <a:fillRect/>
        </a:stretch>
      </xdr:blipFill>
      <xdr:spPr>
        <a:xfrm>
          <a:off x="609600" y="742950"/>
          <a:ext cx="7980356" cy="3731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9525</xdr:colOff>
      <xdr:row>30</xdr:row>
      <xdr:rowOff>0</xdr:rowOff>
    </xdr:to>
    <xdr:graphicFrame macro="">
      <xdr:nvGraphicFramePr>
        <xdr:cNvPr id="62874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9525</xdr:colOff>
      <xdr:row>30</xdr:row>
      <xdr:rowOff>19050</xdr:rowOff>
    </xdr:to>
    <xdr:graphicFrame macro="">
      <xdr:nvGraphicFramePr>
        <xdr:cNvPr id="6441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ntru%20site_0609_varianta%20pentru%20sit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_total_tec_0609"/>
      <sheetName val="evolutie_rp_0609"/>
      <sheetName val="sume_euro_0609"/>
      <sheetName val="sume_euro_0609_graf"/>
      <sheetName val="evolutie_contrib_0609"/>
      <sheetName val="part_fonduri_0609"/>
      <sheetName val="evolutie_rp_0609_graf"/>
      <sheetName val="evolutie_aleatorii_0609_graf"/>
      <sheetName val="participanti_judete_0609"/>
      <sheetName val="regularizati_0609"/>
      <sheetName val="rp_sexe_0609"/>
      <sheetName val="RP_SEXE_0609_graf"/>
      <sheetName val="rp_varste_sexe_0609"/>
      <sheetName val="rp_varste_sexe_0609_graf"/>
    </sheetNames>
    <sheetDataSet>
      <sheetData sheetId="0" refreshError="1">
        <row r="10">
          <cell r="A10">
            <v>1</v>
          </cell>
        </row>
        <row r="12">
          <cell r="B12" t="str">
            <v>AZT VIITORUL TAU</v>
          </cell>
        </row>
        <row r="13">
          <cell r="B13" t="str">
            <v>BCR</v>
          </cell>
        </row>
        <row r="15">
          <cell r="B15" t="str">
            <v>BRD</v>
          </cell>
        </row>
        <row r="16">
          <cell r="B16" t="str">
            <v>VITAL</v>
          </cell>
        </row>
        <row r="18">
          <cell r="B18" t="str">
            <v>ARIPI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sheetPr>
    <pageSetUpPr fitToPage="1"/>
  </sheetPr>
  <dimension ref="B1:N31"/>
  <sheetViews>
    <sheetView tabSelected="1" zoomScaleNormal="100" workbookViewId="0">
      <selection activeCell="H26" sqref="H26"/>
    </sheetView>
  </sheetViews>
  <sheetFormatPr defaultRowHeight="12.75"/>
  <cols>
    <col min="2" max="2" width="6.28515625" customWidth="1"/>
    <col min="3" max="3" width="19.28515625" style="7" customWidth="1"/>
    <col min="4" max="4" width="13.5703125" customWidth="1"/>
    <col min="5" max="5" width="12.85546875" customWidth="1"/>
    <col min="6" max="7" width="13.7109375" bestFit="1" customWidth="1"/>
    <col min="8" max="8" width="12.42578125" customWidth="1"/>
    <col min="9" max="9" width="16.42578125" customWidth="1"/>
    <col min="10" max="10" width="15.42578125" style="4" bestFit="1" customWidth="1"/>
    <col min="11" max="11" width="14.5703125" style="4" customWidth="1"/>
  </cols>
  <sheetData>
    <row r="1" spans="2:14" ht="13.5" thickBot="1"/>
    <row r="2" spans="2:14" ht="42.75" customHeight="1">
      <c r="B2" s="108" t="s">
        <v>218</v>
      </c>
      <c r="C2" s="109"/>
      <c r="D2" s="109"/>
      <c r="E2" s="109"/>
      <c r="F2" s="109"/>
      <c r="G2" s="109"/>
      <c r="H2" s="109"/>
      <c r="I2" s="109"/>
      <c r="J2" s="109"/>
      <c r="K2" s="110"/>
    </row>
    <row r="3" spans="2:14" s="5" customFormat="1" ht="41.25" customHeight="1">
      <c r="B3" s="113" t="s">
        <v>11</v>
      </c>
      <c r="C3" s="112" t="s">
        <v>152</v>
      </c>
      <c r="D3" s="112" t="s">
        <v>105</v>
      </c>
      <c r="E3" s="112" t="s">
        <v>120</v>
      </c>
      <c r="F3" s="112" t="s">
        <v>121</v>
      </c>
      <c r="G3" s="112"/>
      <c r="H3" s="112"/>
      <c r="I3" s="112" t="s">
        <v>122</v>
      </c>
      <c r="J3" s="114" t="s">
        <v>123</v>
      </c>
      <c r="K3" s="111" t="s">
        <v>124</v>
      </c>
    </row>
    <row r="4" spans="2:14" s="5" customFormat="1" ht="45" customHeight="1">
      <c r="B4" s="113" t="s">
        <v>11</v>
      </c>
      <c r="C4" s="112"/>
      <c r="D4" s="112"/>
      <c r="E4" s="112"/>
      <c r="F4" s="33" t="s">
        <v>9</v>
      </c>
      <c r="G4" s="33" t="s">
        <v>125</v>
      </c>
      <c r="H4" s="33" t="s">
        <v>126</v>
      </c>
      <c r="I4" s="112"/>
      <c r="J4" s="114"/>
      <c r="K4" s="111"/>
    </row>
    <row r="5" spans="2:14" s="6" customFormat="1" ht="13.5" hidden="1" customHeight="1">
      <c r="B5" s="20"/>
      <c r="C5" s="24"/>
      <c r="D5" s="25" t="s">
        <v>110</v>
      </c>
      <c r="E5" s="25" t="s">
        <v>133</v>
      </c>
      <c r="F5" s="25" t="s">
        <v>134</v>
      </c>
      <c r="G5" s="25" t="s">
        <v>135</v>
      </c>
      <c r="H5" s="25" t="s">
        <v>136</v>
      </c>
      <c r="I5" s="24"/>
      <c r="J5" s="26" t="s">
        <v>137</v>
      </c>
      <c r="K5" s="27"/>
    </row>
    <row r="6" spans="2:14" ht="15">
      <c r="B6" s="38">
        <v>1</v>
      </c>
      <c r="C6" s="39" t="s">
        <v>162</v>
      </c>
      <c r="D6" s="40">
        <v>1071862</v>
      </c>
      <c r="E6" s="40">
        <v>1143667</v>
      </c>
      <c r="F6" s="40">
        <v>107362608</v>
      </c>
      <c r="G6" s="40">
        <v>104159246</v>
      </c>
      <c r="H6" s="40">
        <v>3203362</v>
      </c>
      <c r="I6" s="40">
        <f t="shared" ref="I6:I12" si="0">F6/$C$15</f>
        <v>21966324.576479252</v>
      </c>
      <c r="J6" s="40">
        <v>2777709691</v>
      </c>
      <c r="K6" s="41">
        <f t="shared" ref="K6:K12" si="1">J6/$C$15</f>
        <v>568317720.55814719</v>
      </c>
      <c r="N6" s="16"/>
    </row>
    <row r="7" spans="2:14" ht="15">
      <c r="B7" s="42">
        <v>2</v>
      </c>
      <c r="C7" s="39" t="s">
        <v>127</v>
      </c>
      <c r="D7" s="40">
        <v>1617466</v>
      </c>
      <c r="E7" s="40">
        <v>1720322</v>
      </c>
      <c r="F7" s="40">
        <v>161643049</v>
      </c>
      <c r="G7" s="40">
        <v>156867155</v>
      </c>
      <c r="H7" s="40">
        <v>4775894</v>
      </c>
      <c r="I7" s="40">
        <f t="shared" si="0"/>
        <v>33072069.932073001</v>
      </c>
      <c r="J7" s="40">
        <v>4183320093</v>
      </c>
      <c r="K7" s="41">
        <f t="shared" si="1"/>
        <v>855904757.54971766</v>
      </c>
      <c r="N7" s="16"/>
    </row>
    <row r="8" spans="2:14" ht="15">
      <c r="B8" s="42">
        <v>3</v>
      </c>
      <c r="C8" s="43" t="s">
        <v>7</v>
      </c>
      <c r="D8" s="40">
        <v>694871</v>
      </c>
      <c r="E8" s="40">
        <v>735460</v>
      </c>
      <c r="F8" s="40">
        <v>59120718</v>
      </c>
      <c r="G8" s="40">
        <v>57153126</v>
      </c>
      <c r="H8" s="40">
        <v>1967592</v>
      </c>
      <c r="I8" s="40">
        <f t="shared" si="0"/>
        <v>12096063.098453229</v>
      </c>
      <c r="J8" s="40">
        <v>1524185368</v>
      </c>
      <c r="K8" s="41">
        <f t="shared" si="1"/>
        <v>311847403.22448647</v>
      </c>
      <c r="N8" s="16"/>
    </row>
    <row r="9" spans="2:14" ht="15">
      <c r="B9" s="42">
        <v>4</v>
      </c>
      <c r="C9" s="43" t="s">
        <v>8</v>
      </c>
      <c r="D9" s="40">
        <v>482487</v>
      </c>
      <c r="E9" s="40">
        <v>510861</v>
      </c>
      <c r="F9" s="40">
        <v>39861344</v>
      </c>
      <c r="G9" s="40">
        <v>38252446</v>
      </c>
      <c r="H9" s="40">
        <v>1608898</v>
      </c>
      <c r="I9" s="40">
        <f t="shared" si="0"/>
        <v>8155606.8418037482</v>
      </c>
      <c r="J9" s="40">
        <v>1020134231</v>
      </c>
      <c r="K9" s="41">
        <f t="shared" si="1"/>
        <v>208718845.85481626</v>
      </c>
      <c r="N9" s="16"/>
    </row>
    <row r="10" spans="2:14" ht="15">
      <c r="B10" s="42">
        <v>5</v>
      </c>
      <c r="C10" s="43" t="s">
        <v>128</v>
      </c>
      <c r="D10" s="40">
        <v>960586</v>
      </c>
      <c r="E10" s="40">
        <v>1016647</v>
      </c>
      <c r="F10" s="40">
        <v>82499219</v>
      </c>
      <c r="G10" s="40">
        <v>79790890</v>
      </c>
      <c r="H10" s="40">
        <v>2708329</v>
      </c>
      <c r="I10" s="40">
        <f t="shared" si="0"/>
        <v>16879290.244700875</v>
      </c>
      <c r="J10" s="40">
        <v>2127889751</v>
      </c>
      <c r="K10" s="41">
        <f t="shared" si="1"/>
        <v>435364954.37433505</v>
      </c>
      <c r="N10" s="16"/>
    </row>
    <row r="11" spans="2:14" ht="15">
      <c r="B11" s="42">
        <v>6</v>
      </c>
      <c r="C11" s="43" t="s">
        <v>129</v>
      </c>
      <c r="D11" s="40">
        <v>795524</v>
      </c>
      <c r="E11" s="40">
        <v>844081</v>
      </c>
      <c r="F11" s="40">
        <v>71987741</v>
      </c>
      <c r="G11" s="40">
        <v>69610602</v>
      </c>
      <c r="H11" s="40">
        <v>2377139</v>
      </c>
      <c r="I11" s="40">
        <f t="shared" si="0"/>
        <v>14728648.211801292</v>
      </c>
      <c r="J11" s="40">
        <v>1856397572</v>
      </c>
      <c r="K11" s="41">
        <f t="shared" si="1"/>
        <v>379817818.97045583</v>
      </c>
      <c r="N11" s="16"/>
    </row>
    <row r="12" spans="2:14" ht="15">
      <c r="B12" s="42">
        <v>7</v>
      </c>
      <c r="C12" s="43" t="s">
        <v>161</v>
      </c>
      <c r="D12" s="40">
        <v>2039863</v>
      </c>
      <c r="E12" s="40">
        <v>2195855</v>
      </c>
      <c r="F12" s="40">
        <v>250016703</v>
      </c>
      <c r="G12" s="40">
        <v>243330581</v>
      </c>
      <c r="H12" s="40">
        <v>6686122</v>
      </c>
      <c r="I12" s="40">
        <f t="shared" si="0"/>
        <v>51153266.020132579</v>
      </c>
      <c r="J12" s="40">
        <v>6489008609</v>
      </c>
      <c r="K12" s="41">
        <f t="shared" si="1"/>
        <v>1327647231.5655947</v>
      </c>
      <c r="N12" s="16"/>
    </row>
    <row r="13" spans="2:14" ht="15.75" thickBot="1">
      <c r="B13" s="34" t="s">
        <v>12</v>
      </c>
      <c r="C13" s="35"/>
      <c r="D13" s="36">
        <f t="shared" ref="D13:K13" si="2">SUM(D6:D12)</f>
        <v>7662659</v>
      </c>
      <c r="E13" s="36">
        <f t="shared" si="2"/>
        <v>8166893</v>
      </c>
      <c r="F13" s="36">
        <f t="shared" si="2"/>
        <v>772491382</v>
      </c>
      <c r="G13" s="36">
        <f t="shared" si="2"/>
        <v>749164046</v>
      </c>
      <c r="H13" s="36">
        <f t="shared" si="2"/>
        <v>23327336</v>
      </c>
      <c r="I13" s="36">
        <f t="shared" si="2"/>
        <v>158051268.92544398</v>
      </c>
      <c r="J13" s="36">
        <f t="shared" si="2"/>
        <v>19978645315</v>
      </c>
      <c r="K13" s="37">
        <f t="shared" si="2"/>
        <v>4087618732.0975528</v>
      </c>
      <c r="N13" s="15"/>
    </row>
    <row r="15" spans="2:14" s="12" customFormat="1">
      <c r="B15" s="30" t="s">
        <v>219</v>
      </c>
      <c r="C15" s="31">
        <v>4.8875999999999999</v>
      </c>
      <c r="J15" s="13"/>
      <c r="K15" s="13"/>
    </row>
    <row r="16" spans="2:14">
      <c r="B16" s="32"/>
      <c r="C16" s="32" t="s">
        <v>216</v>
      </c>
    </row>
    <row r="17" spans="7:7">
      <c r="G17" s="15"/>
    </row>
    <row r="18" spans="7:7">
      <c r="G18" s="15"/>
    </row>
    <row r="19" spans="7:7">
      <c r="G19" s="15"/>
    </row>
    <row r="20" spans="7:7">
      <c r="G20" s="15"/>
    </row>
    <row r="21" spans="7:7">
      <c r="G21" s="15"/>
    </row>
    <row r="22" spans="7:7">
      <c r="G22" s="15"/>
    </row>
    <row r="23" spans="7:7">
      <c r="G23" s="15"/>
    </row>
    <row r="24" spans="7:7">
      <c r="G24" s="15"/>
    </row>
    <row r="25" spans="7:7">
      <c r="G25" s="15"/>
    </row>
    <row r="26" spans="7:7">
      <c r="G26" s="15"/>
    </row>
    <row r="27" spans="7:7">
      <c r="G27" s="15"/>
    </row>
    <row r="28" spans="7:7">
      <c r="G28" s="15"/>
    </row>
    <row r="29" spans="7:7">
      <c r="G29" s="15"/>
    </row>
    <row r="30" spans="7:7">
      <c r="G30" s="15"/>
    </row>
    <row r="31" spans="7:7">
      <c r="G31" s="15"/>
    </row>
  </sheetData>
  <mergeCells count="9">
    <mergeCell ref="F3:H3"/>
    <mergeCell ref="B2:K2"/>
    <mergeCell ref="K3:K4"/>
    <mergeCell ref="I3:I4"/>
    <mergeCell ref="B3:B4"/>
    <mergeCell ref="C3:C4"/>
    <mergeCell ref="D3:D4"/>
    <mergeCell ref="E3:E4"/>
    <mergeCell ref="J3:J4"/>
  </mergeCells>
  <phoneticPr fontId="32" type="noConversion"/>
  <printOptions horizontalCentered="1"/>
  <pageMargins left="0.196850393700787" right="0.23622047244094499" top="0.59055118110236204" bottom="0.43307086614173201" header="0.35433070866141703" footer="0.196850393700787"/>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B1:K18"/>
  <sheetViews>
    <sheetView zoomScaleNormal="100" workbookViewId="0">
      <selection activeCell="L16" sqref="L16"/>
    </sheetView>
  </sheetViews>
  <sheetFormatPr defaultRowHeight="12.75"/>
  <cols>
    <col min="2" max="2" width="6.42578125" customWidth="1"/>
    <col min="3" max="3" width="21.28515625" customWidth="1"/>
    <col min="4" max="4" width="26.5703125" customWidth="1"/>
    <col min="5" max="5" width="19.85546875" customWidth="1"/>
    <col min="6" max="6" width="14.28515625" customWidth="1"/>
    <col min="7" max="7" width="12.5703125" customWidth="1"/>
    <col min="8" max="8" width="15.7109375" customWidth="1"/>
    <col min="9" max="9" width="19" customWidth="1"/>
    <col min="10" max="10" width="14.28515625" customWidth="1"/>
    <col min="11" max="11" width="18" customWidth="1"/>
  </cols>
  <sheetData>
    <row r="1" spans="2:11" ht="13.5" thickBot="1"/>
    <row r="2" spans="2:11" ht="41.25" customHeight="1">
      <c r="B2" s="108" t="s">
        <v>218</v>
      </c>
      <c r="C2" s="109"/>
      <c r="D2" s="109"/>
      <c r="E2" s="109"/>
      <c r="F2" s="109"/>
      <c r="G2" s="109"/>
      <c r="H2" s="109"/>
      <c r="I2" s="109"/>
      <c r="J2" s="109"/>
      <c r="K2" s="110"/>
    </row>
    <row r="3" spans="2:11" ht="69.75" customHeight="1">
      <c r="B3" s="113" t="s">
        <v>11</v>
      </c>
      <c r="C3" s="112" t="s">
        <v>132</v>
      </c>
      <c r="D3" s="112" t="s">
        <v>163</v>
      </c>
      <c r="E3" s="112" t="s">
        <v>106</v>
      </c>
      <c r="F3" s="112"/>
      <c r="G3" s="112" t="s">
        <v>220</v>
      </c>
      <c r="H3" s="112"/>
      <c r="I3" s="112"/>
      <c r="J3" s="112" t="s">
        <v>107</v>
      </c>
      <c r="K3" s="119"/>
    </row>
    <row r="4" spans="2:11" ht="119.25" customHeight="1">
      <c r="B4" s="113" t="s">
        <v>11</v>
      </c>
      <c r="C4" s="112"/>
      <c r="D4" s="112"/>
      <c r="E4" s="33" t="s">
        <v>17</v>
      </c>
      <c r="F4" s="33" t="s">
        <v>108</v>
      </c>
      <c r="G4" s="33" t="s">
        <v>17</v>
      </c>
      <c r="H4" s="33" t="s">
        <v>109</v>
      </c>
      <c r="I4" s="33" t="s">
        <v>108</v>
      </c>
      <c r="J4" s="33" t="s">
        <v>221</v>
      </c>
      <c r="K4" s="45" t="s">
        <v>222</v>
      </c>
    </row>
    <row r="5" spans="2:11" hidden="1">
      <c r="B5" s="20"/>
      <c r="C5" s="18"/>
      <c r="D5" s="19" t="s">
        <v>110</v>
      </c>
      <c r="E5" s="19" t="s">
        <v>111</v>
      </c>
      <c r="F5" s="18"/>
      <c r="G5" s="19" t="s">
        <v>112</v>
      </c>
      <c r="H5" s="18"/>
      <c r="I5" s="18"/>
      <c r="J5" s="19" t="s">
        <v>113</v>
      </c>
      <c r="K5" s="21" t="s">
        <v>114</v>
      </c>
    </row>
    <row r="6" spans="2:11" ht="15">
      <c r="B6" s="38">
        <f>[1]k_total_tec_0609!A10</f>
        <v>1</v>
      </c>
      <c r="C6" s="43" t="s">
        <v>162</v>
      </c>
      <c r="D6" s="40">
        <v>1071862</v>
      </c>
      <c r="E6" s="40">
        <v>539019</v>
      </c>
      <c r="F6" s="47">
        <f>E6/D6</f>
        <v>0.50288096788579129</v>
      </c>
      <c r="G6" s="40">
        <v>32128</v>
      </c>
      <c r="H6" s="47">
        <f t="shared" ref="H6:H13" si="0">G6/$G$13</f>
        <v>0.13921061411604641</v>
      </c>
      <c r="I6" s="47">
        <f t="shared" ref="I6:I13" si="1">G6/D6</f>
        <v>2.9974007848025213E-2</v>
      </c>
      <c r="J6" s="40">
        <v>29723</v>
      </c>
      <c r="K6" s="41">
        <v>2405</v>
      </c>
    </row>
    <row r="7" spans="2:11" ht="15">
      <c r="B7" s="42">
        <v>2</v>
      </c>
      <c r="C7" s="43" t="str">
        <f>[1]k_total_tec_0609!B12</f>
        <v>AZT VIITORUL TAU</v>
      </c>
      <c r="D7" s="40">
        <v>1617466</v>
      </c>
      <c r="E7" s="40">
        <v>845044</v>
      </c>
      <c r="F7" s="47">
        <f t="shared" ref="F7:F12" si="2">E7/D7</f>
        <v>0.522449312690344</v>
      </c>
      <c r="G7" s="40">
        <v>47099</v>
      </c>
      <c r="H7" s="47">
        <f t="shared" si="0"/>
        <v>0.20407995251032338</v>
      </c>
      <c r="I7" s="47">
        <f t="shared" si="1"/>
        <v>2.9119004665322176E-2</v>
      </c>
      <c r="J7" s="40">
        <v>43539</v>
      </c>
      <c r="K7" s="41">
        <v>3560</v>
      </c>
    </row>
    <row r="8" spans="2:11" ht="15">
      <c r="B8" s="42">
        <v>3</v>
      </c>
      <c r="C8" s="43" t="str">
        <f>[1]k_total_tec_0609!B13</f>
        <v>BCR</v>
      </c>
      <c r="D8" s="40">
        <v>694871</v>
      </c>
      <c r="E8" s="40">
        <v>330255</v>
      </c>
      <c r="F8" s="47">
        <f t="shared" si="2"/>
        <v>0.47527526692004701</v>
      </c>
      <c r="G8" s="40">
        <v>21067</v>
      </c>
      <c r="H8" s="47">
        <f t="shared" si="0"/>
        <v>9.1283304518885375E-2</v>
      </c>
      <c r="I8" s="47">
        <f t="shared" si="1"/>
        <v>3.0317857559172854E-2</v>
      </c>
      <c r="J8" s="40">
        <v>19459</v>
      </c>
      <c r="K8" s="41">
        <v>1608</v>
      </c>
    </row>
    <row r="9" spans="2:11" ht="15">
      <c r="B9" s="42">
        <v>4</v>
      </c>
      <c r="C9" s="43" t="str">
        <f>[1]k_total_tec_0609!B15</f>
        <v>BRD</v>
      </c>
      <c r="D9" s="40">
        <v>482487</v>
      </c>
      <c r="E9" s="40">
        <v>222392</v>
      </c>
      <c r="F9" s="47">
        <f t="shared" si="2"/>
        <v>0.46092848097461692</v>
      </c>
      <c r="G9" s="40">
        <v>15544</v>
      </c>
      <c r="H9" s="47">
        <f t="shared" si="0"/>
        <v>6.7352147217997552E-2</v>
      </c>
      <c r="I9" s="47">
        <f t="shared" si="1"/>
        <v>3.2216412048407521E-2</v>
      </c>
      <c r="J9" s="40">
        <v>14439</v>
      </c>
      <c r="K9" s="41">
        <v>1105</v>
      </c>
    </row>
    <row r="10" spans="2:11" ht="15">
      <c r="B10" s="42">
        <v>5</v>
      </c>
      <c r="C10" s="43" t="str">
        <f>[1]k_total_tec_0609!B16</f>
        <v>VITAL</v>
      </c>
      <c r="D10" s="40">
        <v>960586</v>
      </c>
      <c r="E10" s="40">
        <v>454413</v>
      </c>
      <c r="F10" s="47">
        <f t="shared" si="2"/>
        <v>0.47305811244386237</v>
      </c>
      <c r="G10" s="40">
        <v>28549</v>
      </c>
      <c r="H10" s="47">
        <f t="shared" si="0"/>
        <v>0.12370280821710061</v>
      </c>
      <c r="I10" s="47">
        <f t="shared" si="1"/>
        <v>2.9720399839264781E-2</v>
      </c>
      <c r="J10" s="40">
        <v>26393</v>
      </c>
      <c r="K10" s="41">
        <v>2156</v>
      </c>
    </row>
    <row r="11" spans="2:11" ht="15">
      <c r="B11" s="42">
        <v>6</v>
      </c>
      <c r="C11" s="43" t="str">
        <f>[1]k_total_tec_0609!B18</f>
        <v>ARIPI</v>
      </c>
      <c r="D11" s="40">
        <v>795524</v>
      </c>
      <c r="E11" s="40">
        <v>393956</v>
      </c>
      <c r="F11" s="47">
        <f t="shared" si="2"/>
        <v>0.49521573202065555</v>
      </c>
      <c r="G11" s="40">
        <v>24107</v>
      </c>
      <c r="H11" s="47">
        <f t="shared" si="0"/>
        <v>0.10445562358365072</v>
      </c>
      <c r="I11" s="47">
        <f t="shared" si="1"/>
        <v>3.0303296946415193E-2</v>
      </c>
      <c r="J11" s="40">
        <v>22231</v>
      </c>
      <c r="K11" s="41">
        <v>1876</v>
      </c>
    </row>
    <row r="12" spans="2:11" ht="15">
      <c r="B12" s="42">
        <v>7</v>
      </c>
      <c r="C12" s="43" t="s">
        <v>161</v>
      </c>
      <c r="D12" s="40">
        <v>2039863</v>
      </c>
      <c r="E12" s="40">
        <v>1133693</v>
      </c>
      <c r="F12" s="47">
        <f t="shared" si="2"/>
        <v>0.55576918646007112</v>
      </c>
      <c r="G12" s="40">
        <v>62293</v>
      </c>
      <c r="H12" s="47">
        <f t="shared" si="0"/>
        <v>0.26991554983599597</v>
      </c>
      <c r="I12" s="47">
        <f t="shared" si="1"/>
        <v>3.0537835138928448E-2</v>
      </c>
      <c r="J12" s="40">
        <v>57456</v>
      </c>
      <c r="K12" s="41">
        <v>4837</v>
      </c>
    </row>
    <row r="13" spans="2:11" ht="15.75" thickBot="1">
      <c r="B13" s="34" t="s">
        <v>12</v>
      </c>
      <c r="C13" s="35"/>
      <c r="D13" s="36">
        <f>SUM(D6:D12)</f>
        <v>7662659</v>
      </c>
      <c r="E13" s="36">
        <f>SUM(E6:E12)</f>
        <v>3918772</v>
      </c>
      <c r="F13" s="46">
        <f>E13/D13</f>
        <v>0.5114115087204063</v>
      </c>
      <c r="G13" s="36">
        <f>SUM(G6:G12)</f>
        <v>230787</v>
      </c>
      <c r="H13" s="46">
        <f t="shared" si="0"/>
        <v>1</v>
      </c>
      <c r="I13" s="46">
        <f t="shared" si="1"/>
        <v>3.0118396238172675E-2</v>
      </c>
      <c r="J13" s="36">
        <f>SUM(J6:J12)</f>
        <v>213240</v>
      </c>
      <c r="K13" s="37">
        <f>SUM(K6:K12)</f>
        <v>17547</v>
      </c>
    </row>
    <row r="14" spans="2:11">
      <c r="C14" s="7"/>
      <c r="D14" s="4"/>
      <c r="E14" s="4"/>
    </row>
    <row r="15" spans="2:11" ht="14.25" customHeight="1">
      <c r="B15" s="115" t="s">
        <v>115</v>
      </c>
      <c r="C15" s="115"/>
      <c r="D15" s="115"/>
      <c r="E15" s="115"/>
      <c r="F15" s="115"/>
      <c r="G15" s="115"/>
      <c r="H15" s="115"/>
      <c r="I15" s="115"/>
      <c r="J15" s="115"/>
      <c r="K15" s="115"/>
    </row>
    <row r="16" spans="2:11" ht="26.25" customHeight="1">
      <c r="B16" s="116" t="s">
        <v>151</v>
      </c>
      <c r="C16" s="116"/>
      <c r="D16" s="116"/>
      <c r="E16" s="116"/>
      <c r="F16" s="116"/>
      <c r="G16" s="116"/>
      <c r="H16" s="116"/>
      <c r="I16" s="116"/>
      <c r="J16" s="116"/>
      <c r="K16" s="116"/>
    </row>
    <row r="17" spans="2:11" ht="24" customHeight="1">
      <c r="B17" s="115" t="s">
        <v>116</v>
      </c>
      <c r="C17" s="115"/>
      <c r="D17" s="115"/>
      <c r="E17" s="115"/>
      <c r="F17" s="115"/>
      <c r="G17" s="115"/>
      <c r="H17" s="115"/>
      <c r="I17" s="115"/>
      <c r="J17" s="115"/>
      <c r="K17" s="115"/>
    </row>
    <row r="18" spans="2:11" ht="166.5" customHeight="1">
      <c r="B18" s="117" t="s">
        <v>223</v>
      </c>
      <c r="C18" s="118"/>
      <c r="D18" s="118"/>
      <c r="E18" s="118"/>
      <c r="F18" s="118"/>
      <c r="G18" s="118"/>
      <c r="H18" s="118"/>
      <c r="I18" s="118"/>
      <c r="J18" s="118"/>
      <c r="K18" s="118"/>
    </row>
  </sheetData>
  <mergeCells count="11">
    <mergeCell ref="B3:B4"/>
    <mergeCell ref="C3:C4"/>
    <mergeCell ref="D3:D4"/>
    <mergeCell ref="E3:F3"/>
    <mergeCell ref="G3:I3"/>
    <mergeCell ref="B2:K2"/>
    <mergeCell ref="B15:K15"/>
    <mergeCell ref="B16:K16"/>
    <mergeCell ref="B17:K17"/>
    <mergeCell ref="B18:K18"/>
    <mergeCell ref="J3:K3"/>
  </mergeCells>
  <phoneticPr fontId="30" type="noConversion"/>
  <printOptions horizontalCentered="1" verticalCentered="1"/>
  <pageMargins left="0" right="0" top="0.98425196850393704" bottom="0" header="0.51181102362204722" footer="0.51181102362204722"/>
  <pageSetup scale="70"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B1:O21"/>
  <sheetViews>
    <sheetView zoomScaleNormal="100" workbookViewId="0">
      <selection activeCell="F20" sqref="F20"/>
    </sheetView>
  </sheetViews>
  <sheetFormatPr defaultRowHeight="12.75"/>
  <cols>
    <col min="2" max="2" width="5.42578125" customWidth="1"/>
    <col min="3" max="3" width="20.28515625" customWidth="1"/>
    <col min="4" max="16" width="13.5703125" customWidth="1"/>
  </cols>
  <sheetData>
    <row r="1" spans="2:15" ht="13.5" thickBot="1"/>
    <row r="2" spans="2:15" ht="40.5" customHeight="1">
      <c r="B2" s="108" t="s">
        <v>225</v>
      </c>
      <c r="C2" s="128"/>
      <c r="D2" s="128"/>
      <c r="E2" s="128"/>
      <c r="F2" s="128"/>
      <c r="G2" s="128"/>
      <c r="H2" s="128"/>
      <c r="I2" s="128"/>
      <c r="J2" s="128"/>
      <c r="K2" s="128"/>
      <c r="L2" s="128"/>
      <c r="M2" s="128"/>
      <c r="N2" s="128"/>
      <c r="O2" s="129"/>
    </row>
    <row r="3" spans="2:15">
      <c r="B3" s="130" t="s">
        <v>11</v>
      </c>
      <c r="C3" s="132" t="s">
        <v>152</v>
      </c>
      <c r="D3" s="122" t="s">
        <v>164</v>
      </c>
      <c r="E3" s="122" t="s">
        <v>168</v>
      </c>
      <c r="F3" s="122" t="s">
        <v>172</v>
      </c>
      <c r="G3" s="122" t="s">
        <v>176</v>
      </c>
      <c r="H3" s="122" t="s">
        <v>180</v>
      </c>
      <c r="I3" s="122" t="s">
        <v>184</v>
      </c>
      <c r="J3" s="122" t="s">
        <v>188</v>
      </c>
      <c r="K3" s="122" t="s">
        <v>192</v>
      </c>
      <c r="L3" s="122" t="s">
        <v>196</v>
      </c>
      <c r="M3" s="122" t="s">
        <v>200</v>
      </c>
      <c r="N3" s="122" t="s">
        <v>205</v>
      </c>
      <c r="O3" s="124" t="s">
        <v>209</v>
      </c>
    </row>
    <row r="4" spans="2:15" ht="28.5" customHeight="1">
      <c r="B4" s="131"/>
      <c r="C4" s="133"/>
      <c r="D4" s="123"/>
      <c r="E4" s="123"/>
      <c r="F4" s="123"/>
      <c r="G4" s="123"/>
      <c r="H4" s="123"/>
      <c r="I4" s="123"/>
      <c r="J4" s="123"/>
      <c r="K4" s="123"/>
      <c r="L4" s="123"/>
      <c r="M4" s="123"/>
      <c r="N4" s="123"/>
      <c r="O4" s="125"/>
    </row>
    <row r="5" spans="2:15" ht="15">
      <c r="B5" s="38">
        <v>1</v>
      </c>
      <c r="C5" s="39" t="s">
        <v>162</v>
      </c>
      <c r="D5" s="40">
        <v>1050331</v>
      </c>
      <c r="E5" s="40">
        <v>1052230</v>
      </c>
      <c r="F5" s="40">
        <v>1053349</v>
      </c>
      <c r="G5" s="40">
        <v>1054612</v>
      </c>
      <c r="H5" s="40">
        <v>1056506</v>
      </c>
      <c r="I5" s="40">
        <v>1057907</v>
      </c>
      <c r="J5" s="40">
        <v>1058618</v>
      </c>
      <c r="K5" s="40">
        <v>1059456</v>
      </c>
      <c r="L5" s="40">
        <v>1061569</v>
      </c>
      <c r="M5" s="40">
        <v>1065126</v>
      </c>
      <c r="N5" s="40">
        <v>1067491</v>
      </c>
      <c r="O5" s="41">
        <v>1069909</v>
      </c>
    </row>
    <row r="6" spans="2:15" ht="15">
      <c r="B6" s="42">
        <v>2</v>
      </c>
      <c r="C6" s="39" t="s">
        <v>127</v>
      </c>
      <c r="D6" s="40">
        <v>1596807</v>
      </c>
      <c r="E6" s="40">
        <v>1598630</v>
      </c>
      <c r="F6" s="40">
        <v>1599681</v>
      </c>
      <c r="G6" s="40">
        <v>1600880</v>
      </c>
      <c r="H6" s="40">
        <v>1602689</v>
      </c>
      <c r="I6" s="40">
        <v>1604013</v>
      </c>
      <c r="J6" s="40">
        <v>1604657</v>
      </c>
      <c r="K6" s="40">
        <v>1605390</v>
      </c>
      <c r="L6" s="40">
        <v>1607442</v>
      </c>
      <c r="M6" s="40">
        <v>1610898</v>
      </c>
      <c r="N6" s="40">
        <v>1613208</v>
      </c>
      <c r="O6" s="41">
        <v>1615576</v>
      </c>
    </row>
    <row r="7" spans="2:15" ht="15">
      <c r="B7" s="42">
        <v>3</v>
      </c>
      <c r="C7" s="43" t="s">
        <v>7</v>
      </c>
      <c r="D7" s="40">
        <v>672383</v>
      </c>
      <c r="E7" s="40">
        <v>674421</v>
      </c>
      <c r="F7" s="40">
        <v>675614</v>
      </c>
      <c r="G7" s="40">
        <v>676921</v>
      </c>
      <c r="H7" s="40">
        <v>678863</v>
      </c>
      <c r="I7" s="40">
        <v>680328</v>
      </c>
      <c r="J7" s="40">
        <v>681126</v>
      </c>
      <c r="K7" s="40">
        <v>682032</v>
      </c>
      <c r="L7" s="40">
        <v>684196</v>
      </c>
      <c r="M7" s="40">
        <v>687831</v>
      </c>
      <c r="N7" s="40">
        <v>690287</v>
      </c>
      <c r="O7" s="41">
        <v>692818</v>
      </c>
    </row>
    <row r="8" spans="2:15" ht="15">
      <c r="B8" s="42">
        <v>4</v>
      </c>
      <c r="C8" s="43" t="s">
        <v>8</v>
      </c>
      <c r="D8" s="40">
        <v>458329</v>
      </c>
      <c r="E8" s="40">
        <v>460462</v>
      </c>
      <c r="F8" s="40">
        <v>461788</v>
      </c>
      <c r="G8" s="40">
        <v>463126</v>
      </c>
      <c r="H8" s="40">
        <v>465110</v>
      </c>
      <c r="I8" s="40">
        <v>466639</v>
      </c>
      <c r="J8" s="40">
        <v>467594</v>
      </c>
      <c r="K8" s="40">
        <v>468732</v>
      </c>
      <c r="L8" s="40">
        <v>471155</v>
      </c>
      <c r="M8" s="40">
        <v>475027</v>
      </c>
      <c r="N8" s="40">
        <v>477701</v>
      </c>
      <c r="O8" s="41">
        <v>480317</v>
      </c>
    </row>
    <row r="9" spans="2:15" ht="15">
      <c r="B9" s="42">
        <v>5</v>
      </c>
      <c r="C9" s="43" t="s">
        <v>128</v>
      </c>
      <c r="D9" s="40">
        <v>938865</v>
      </c>
      <c r="E9" s="40">
        <v>940802</v>
      </c>
      <c r="F9" s="40">
        <v>941929</v>
      </c>
      <c r="G9" s="40">
        <v>943206</v>
      </c>
      <c r="H9" s="40">
        <v>945118</v>
      </c>
      <c r="I9" s="40">
        <v>946538</v>
      </c>
      <c r="J9" s="40">
        <v>947264</v>
      </c>
      <c r="K9" s="40">
        <v>948121</v>
      </c>
      <c r="L9" s="40">
        <v>950229</v>
      </c>
      <c r="M9" s="40">
        <v>953735</v>
      </c>
      <c r="N9" s="40">
        <v>956121</v>
      </c>
      <c r="O9" s="41">
        <v>958603</v>
      </c>
    </row>
    <row r="10" spans="2:15" ht="15">
      <c r="B10" s="42">
        <v>6</v>
      </c>
      <c r="C10" s="43" t="s">
        <v>129</v>
      </c>
      <c r="D10" s="40">
        <v>773647</v>
      </c>
      <c r="E10" s="40">
        <v>775567</v>
      </c>
      <c r="F10" s="40">
        <v>776713</v>
      </c>
      <c r="G10" s="40">
        <v>777990</v>
      </c>
      <c r="H10" s="40">
        <v>779895</v>
      </c>
      <c r="I10" s="40">
        <v>781319</v>
      </c>
      <c r="J10" s="40">
        <v>782036</v>
      </c>
      <c r="K10" s="40">
        <v>782891</v>
      </c>
      <c r="L10" s="40">
        <v>785021</v>
      </c>
      <c r="M10" s="40">
        <v>788583</v>
      </c>
      <c r="N10" s="40">
        <v>790996</v>
      </c>
      <c r="O10" s="41">
        <v>793509</v>
      </c>
    </row>
    <row r="11" spans="2:15" ht="15">
      <c r="B11" s="42">
        <v>7</v>
      </c>
      <c r="C11" s="43" t="s">
        <v>161</v>
      </c>
      <c r="D11" s="40">
        <v>2019196</v>
      </c>
      <c r="E11" s="40">
        <v>2021089</v>
      </c>
      <c r="F11" s="40">
        <v>2022127</v>
      </c>
      <c r="G11" s="40">
        <v>2023329</v>
      </c>
      <c r="H11" s="40">
        <v>2025165</v>
      </c>
      <c r="I11" s="40">
        <v>2026515</v>
      </c>
      <c r="J11" s="40">
        <v>2027126</v>
      </c>
      <c r="K11" s="40">
        <v>2027844</v>
      </c>
      <c r="L11" s="40">
        <v>2029892</v>
      </c>
      <c r="M11" s="40">
        <v>2033350</v>
      </c>
      <c r="N11" s="40">
        <v>2035608</v>
      </c>
      <c r="O11" s="41">
        <v>2037973</v>
      </c>
    </row>
    <row r="12" spans="2:15" ht="15.75" thickBot="1">
      <c r="B12" s="126" t="s">
        <v>9</v>
      </c>
      <c r="C12" s="127"/>
      <c r="D12" s="50">
        <f t="shared" ref="D12:O12" si="0">SUM(D5:D11)</f>
        <v>7509558</v>
      </c>
      <c r="E12" s="48">
        <f t="shared" si="0"/>
        <v>7523201</v>
      </c>
      <c r="F12" s="48">
        <f t="shared" si="0"/>
        <v>7531201</v>
      </c>
      <c r="G12" s="48">
        <f t="shared" si="0"/>
        <v>7540064</v>
      </c>
      <c r="H12" s="48">
        <f t="shared" si="0"/>
        <v>7553346</v>
      </c>
      <c r="I12" s="48">
        <f t="shared" si="0"/>
        <v>7563259</v>
      </c>
      <c r="J12" s="48">
        <f t="shared" si="0"/>
        <v>7568421</v>
      </c>
      <c r="K12" s="48">
        <f t="shared" si="0"/>
        <v>7574466</v>
      </c>
      <c r="L12" s="48">
        <f t="shared" si="0"/>
        <v>7589504</v>
      </c>
      <c r="M12" s="48">
        <f t="shared" si="0"/>
        <v>7614550</v>
      </c>
      <c r="N12" s="48">
        <f t="shared" si="0"/>
        <v>7631412</v>
      </c>
      <c r="O12" s="49">
        <f t="shared" si="0"/>
        <v>7648705</v>
      </c>
    </row>
    <row r="13" spans="2:15" ht="38.25">
      <c r="B13" s="51" t="s">
        <v>226</v>
      </c>
      <c r="C13" s="52" t="s">
        <v>152</v>
      </c>
      <c r="D13" s="53" t="s">
        <v>224</v>
      </c>
    </row>
    <row r="14" spans="2:15" ht="15">
      <c r="B14" s="54">
        <v>1</v>
      </c>
      <c r="C14" s="55" t="s">
        <v>162</v>
      </c>
      <c r="D14" s="41">
        <v>1071862</v>
      </c>
    </row>
    <row r="15" spans="2:15" ht="15">
      <c r="B15" s="54">
        <v>2</v>
      </c>
      <c r="C15" s="55" t="s">
        <v>127</v>
      </c>
      <c r="D15" s="41">
        <v>1617466</v>
      </c>
    </row>
    <row r="16" spans="2:15" ht="15">
      <c r="B16" s="54">
        <v>3</v>
      </c>
      <c r="C16" s="56" t="s">
        <v>7</v>
      </c>
      <c r="D16" s="41">
        <v>694871</v>
      </c>
    </row>
    <row r="17" spans="2:4" ht="15">
      <c r="B17" s="54">
        <v>4</v>
      </c>
      <c r="C17" s="56" t="s">
        <v>8</v>
      </c>
      <c r="D17" s="41">
        <v>482487</v>
      </c>
    </row>
    <row r="18" spans="2:4" ht="15">
      <c r="B18" s="54">
        <v>5</v>
      </c>
      <c r="C18" s="56" t="s">
        <v>128</v>
      </c>
      <c r="D18" s="41">
        <v>960586</v>
      </c>
    </row>
    <row r="19" spans="2:4" ht="15">
      <c r="B19" s="54">
        <v>6</v>
      </c>
      <c r="C19" s="56" t="s">
        <v>129</v>
      </c>
      <c r="D19" s="41">
        <v>795524</v>
      </c>
    </row>
    <row r="20" spans="2:4" ht="15">
      <c r="B20" s="54">
        <v>7</v>
      </c>
      <c r="C20" s="56" t="s">
        <v>161</v>
      </c>
      <c r="D20" s="41">
        <v>2039863</v>
      </c>
    </row>
    <row r="21" spans="2:4" ht="15.75" thickBot="1">
      <c r="B21" s="120" t="s">
        <v>9</v>
      </c>
      <c r="C21" s="121"/>
      <c r="D21" s="49">
        <f>SUM(D14:D20)</f>
        <v>7662659</v>
      </c>
    </row>
  </sheetData>
  <mergeCells count="17">
    <mergeCell ref="B2:O2"/>
    <mergeCell ref="B3:B4"/>
    <mergeCell ref="C3:C4"/>
    <mergeCell ref="D3:D4"/>
    <mergeCell ref="E3:E4"/>
    <mergeCell ref="F3:F4"/>
    <mergeCell ref="G3:G4"/>
    <mergeCell ref="H3:H4"/>
    <mergeCell ref="I3:I4"/>
    <mergeCell ref="J3:J4"/>
    <mergeCell ref="B21:C21"/>
    <mergeCell ref="K3:K4"/>
    <mergeCell ref="L3:L4"/>
    <mergeCell ref="M3:M4"/>
    <mergeCell ref="N3:N4"/>
    <mergeCell ref="O3:O4"/>
    <mergeCell ref="B12:C12"/>
  </mergeCells>
  <phoneticPr fontId="0" type="noConversion"/>
  <printOptions horizontalCentered="1" verticalCentered="1"/>
  <pageMargins left="0" right="0" top="0" bottom="0" header="0" footer="0"/>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dimension ref="B1:Q23"/>
  <sheetViews>
    <sheetView zoomScaleNormal="100" workbookViewId="0">
      <selection activeCell="H23" sqref="H23"/>
    </sheetView>
  </sheetViews>
  <sheetFormatPr defaultRowHeight="12.75"/>
  <cols>
    <col min="2" max="2" width="6.140625" customWidth="1"/>
    <col min="3" max="3" width="19" customWidth="1"/>
    <col min="4" max="16" width="17.5703125" customWidth="1"/>
    <col min="17" max="17" width="18.42578125" customWidth="1"/>
    <col min="23" max="23" width="16.7109375" customWidth="1"/>
  </cols>
  <sheetData>
    <row r="1" spans="2:17" ht="13.5" thickBot="1"/>
    <row r="2" spans="2:17" ht="41.25" customHeight="1">
      <c r="B2" s="108" t="s">
        <v>238</v>
      </c>
      <c r="C2" s="109"/>
      <c r="D2" s="109"/>
      <c r="E2" s="109"/>
      <c r="F2" s="109"/>
      <c r="G2" s="109"/>
      <c r="H2" s="109"/>
      <c r="I2" s="109"/>
      <c r="J2" s="109"/>
      <c r="K2" s="109"/>
      <c r="L2" s="109"/>
      <c r="M2" s="109"/>
      <c r="N2" s="109"/>
      <c r="O2" s="109"/>
      <c r="P2" s="110"/>
    </row>
    <row r="3" spans="2:17">
      <c r="B3" s="113" t="s">
        <v>11</v>
      </c>
      <c r="C3" s="112" t="s">
        <v>152</v>
      </c>
      <c r="D3" s="143" t="s">
        <v>164</v>
      </c>
      <c r="E3" s="143" t="s">
        <v>168</v>
      </c>
      <c r="F3" s="143" t="s">
        <v>172</v>
      </c>
      <c r="G3" s="143" t="s">
        <v>176</v>
      </c>
      <c r="H3" s="143" t="s">
        <v>180</v>
      </c>
      <c r="I3" s="143" t="s">
        <v>184</v>
      </c>
      <c r="J3" s="143" t="s">
        <v>188</v>
      </c>
      <c r="K3" s="143" t="s">
        <v>192</v>
      </c>
      <c r="L3" s="143" t="s">
        <v>196</v>
      </c>
      <c r="M3" s="143" t="s">
        <v>200</v>
      </c>
      <c r="N3" s="143" t="s">
        <v>206</v>
      </c>
      <c r="O3" s="143" t="s">
        <v>209</v>
      </c>
      <c r="P3" s="119" t="s">
        <v>9</v>
      </c>
    </row>
    <row r="4" spans="2:17">
      <c r="B4" s="113"/>
      <c r="C4" s="112"/>
      <c r="D4" s="143"/>
      <c r="E4" s="143"/>
      <c r="F4" s="143"/>
      <c r="G4" s="143"/>
      <c r="H4" s="143"/>
      <c r="I4" s="143"/>
      <c r="J4" s="143"/>
      <c r="K4" s="143"/>
      <c r="L4" s="143"/>
      <c r="M4" s="143"/>
      <c r="N4" s="143"/>
      <c r="O4" s="143"/>
      <c r="P4" s="119"/>
    </row>
    <row r="5" spans="2:17" ht="25.5">
      <c r="B5" s="113"/>
      <c r="C5" s="112"/>
      <c r="D5" s="57" t="s">
        <v>227</v>
      </c>
      <c r="E5" s="57" t="s">
        <v>228</v>
      </c>
      <c r="F5" s="57" t="s">
        <v>229</v>
      </c>
      <c r="G5" s="57" t="s">
        <v>230</v>
      </c>
      <c r="H5" s="57" t="s">
        <v>231</v>
      </c>
      <c r="I5" s="57" t="s">
        <v>232</v>
      </c>
      <c r="J5" s="57" t="s">
        <v>233</v>
      </c>
      <c r="K5" s="57" t="s">
        <v>234</v>
      </c>
      <c r="L5" s="57" t="s">
        <v>235</v>
      </c>
      <c r="M5" s="57" t="s">
        <v>203</v>
      </c>
      <c r="N5" s="57" t="s">
        <v>236</v>
      </c>
      <c r="O5" s="57" t="s">
        <v>237</v>
      </c>
      <c r="P5" s="119"/>
    </row>
    <row r="6" spans="2:17" ht="15">
      <c r="B6" s="38">
        <v>1</v>
      </c>
      <c r="C6" s="39" t="s">
        <v>162</v>
      </c>
      <c r="D6" s="40">
        <v>22491397.043643422</v>
      </c>
      <c r="E6" s="40">
        <v>20979120.967741933</v>
      </c>
      <c r="F6" s="40">
        <v>21627117.912051581</v>
      </c>
      <c r="G6" s="40">
        <v>19143983.345042773</v>
      </c>
      <c r="H6" s="40">
        <v>18933157.536085244</v>
      </c>
      <c r="I6" s="40">
        <v>24450320.172082152</v>
      </c>
      <c r="J6" s="40">
        <v>21473790.91021366</v>
      </c>
      <c r="K6" s="40">
        <v>20887015.139703769</v>
      </c>
      <c r="L6" s="40">
        <v>21531467.008722425</v>
      </c>
      <c r="M6" s="40">
        <v>21385126.240318835</v>
      </c>
      <c r="N6" s="40">
        <v>23289780.262617975</v>
      </c>
      <c r="O6" s="40">
        <v>23816529.08837286</v>
      </c>
      <c r="P6" s="41">
        <f t="shared" ref="P6:P12" si="0">SUM(D6:O6)</f>
        <v>260008805.62659663</v>
      </c>
    </row>
    <row r="7" spans="2:17" ht="15">
      <c r="B7" s="38">
        <v>2</v>
      </c>
      <c r="C7" s="39" t="s">
        <v>127</v>
      </c>
      <c r="D7" s="40">
        <v>34236775.259094104</v>
      </c>
      <c r="E7" s="40">
        <v>31598583.953680728</v>
      </c>
      <c r="F7" s="40">
        <v>32245258.927095387</v>
      </c>
      <c r="G7" s="40">
        <v>28771502.87225689</v>
      </c>
      <c r="H7" s="40">
        <v>28487387.614347368</v>
      </c>
      <c r="I7" s="40">
        <v>36976824.339696787</v>
      </c>
      <c r="J7" s="40">
        <v>32187167.26359557</v>
      </c>
      <c r="K7" s="40">
        <v>31600807.450867765</v>
      </c>
      <c r="L7" s="40">
        <v>32465506.003078505</v>
      </c>
      <c r="M7" s="40">
        <v>32161856.729050681</v>
      </c>
      <c r="N7" s="40">
        <v>35357099.5075913</v>
      </c>
      <c r="O7" s="40">
        <v>35641597.809140891</v>
      </c>
      <c r="P7" s="41">
        <f t="shared" si="0"/>
        <v>391730367.729496</v>
      </c>
    </row>
    <row r="8" spans="2:17" ht="15">
      <c r="B8" s="38">
        <v>3</v>
      </c>
      <c r="C8" s="43" t="s">
        <v>7</v>
      </c>
      <c r="D8" s="40">
        <v>12054175.647219125</v>
      </c>
      <c r="E8" s="40">
        <v>11349814.929693962</v>
      </c>
      <c r="F8" s="40">
        <v>11487159.034551166</v>
      </c>
      <c r="G8" s="40">
        <v>10256985.163450014</v>
      </c>
      <c r="H8" s="40">
        <v>10183605.633221138</v>
      </c>
      <c r="I8" s="40">
        <v>13487058.884361621</v>
      </c>
      <c r="J8" s="40">
        <v>11654320.73607509</v>
      </c>
      <c r="K8" s="40">
        <v>11441976.777581749</v>
      </c>
      <c r="L8" s="40">
        <v>11776921.292970756</v>
      </c>
      <c r="M8" s="40">
        <v>11723021.344782956</v>
      </c>
      <c r="N8" s="40">
        <v>12751423.061140748</v>
      </c>
      <c r="O8" s="40">
        <v>12986184.663986215</v>
      </c>
      <c r="P8" s="41">
        <f t="shared" si="0"/>
        <v>141152647.16903454</v>
      </c>
    </row>
    <row r="9" spans="2:17" ht="15">
      <c r="B9" s="38">
        <v>4</v>
      </c>
      <c r="C9" s="43" t="s">
        <v>8</v>
      </c>
      <c r="D9" s="40">
        <v>8001928.4446096038</v>
      </c>
      <c r="E9" s="40">
        <v>7524514.2679900741</v>
      </c>
      <c r="F9" s="40">
        <v>7792646.5118201356</v>
      </c>
      <c r="G9" s="40">
        <v>6682792.2883002022</v>
      </c>
      <c r="H9" s="40">
        <v>6684659.1777314311</v>
      </c>
      <c r="I9" s="40">
        <v>8998252.2906368282</v>
      </c>
      <c r="J9" s="40">
        <v>7727573.1752500925</v>
      </c>
      <c r="K9" s="40">
        <v>7602178.2300086161</v>
      </c>
      <c r="L9" s="40">
        <v>7828995.3822473073</v>
      </c>
      <c r="M9" s="40">
        <v>7832094.2128726086</v>
      </c>
      <c r="N9" s="40">
        <v>8629713.1719327047</v>
      </c>
      <c r="O9" s="40">
        <v>8867296.2993353587</v>
      </c>
      <c r="P9" s="41">
        <f t="shared" si="0"/>
        <v>94172643.452734977</v>
      </c>
    </row>
    <row r="10" spans="2:17" ht="15">
      <c r="B10" s="38">
        <v>5</v>
      </c>
      <c r="C10" s="43" t="s">
        <v>128</v>
      </c>
      <c r="D10" s="40">
        <v>17041061.976134442</v>
      </c>
      <c r="E10" s="40">
        <v>16024917.700578989</v>
      </c>
      <c r="F10" s="40">
        <v>16225731.112580592</v>
      </c>
      <c r="G10" s="40">
        <v>14298365.086580981</v>
      </c>
      <c r="H10" s="40">
        <v>14288351.539430484</v>
      </c>
      <c r="I10" s="40">
        <v>18877245.444580033</v>
      </c>
      <c r="J10" s="40">
        <v>16397782.717879049</v>
      </c>
      <c r="K10" s="40">
        <v>16074640.175604152</v>
      </c>
      <c r="L10" s="40">
        <v>16423624.422780914</v>
      </c>
      <c r="M10" s="40">
        <v>16377741.849333361</v>
      </c>
      <c r="N10" s="40">
        <v>17925115.92121461</v>
      </c>
      <c r="O10" s="40">
        <v>18097828.423730206</v>
      </c>
      <c r="P10" s="41">
        <f t="shared" si="0"/>
        <v>198052406.37042782</v>
      </c>
    </row>
    <row r="11" spans="2:17" ht="15">
      <c r="B11" s="38">
        <v>6</v>
      </c>
      <c r="C11" s="43" t="s">
        <v>129</v>
      </c>
      <c r="D11" s="40">
        <v>14792292.208596557</v>
      </c>
      <c r="E11" s="40">
        <v>13893449.131513646</v>
      </c>
      <c r="F11" s="40">
        <v>14201090.882790543</v>
      </c>
      <c r="G11" s="40">
        <v>12455588.089432573</v>
      </c>
      <c r="H11" s="40">
        <v>12445209.903566193</v>
      </c>
      <c r="I11" s="40">
        <v>16395131.233324369</v>
      </c>
      <c r="J11" s="40">
        <v>14221312.831913054</v>
      </c>
      <c r="K11" s="40">
        <v>13935675.337463588</v>
      </c>
      <c r="L11" s="40">
        <v>14293800.513083633</v>
      </c>
      <c r="M11" s="40">
        <v>14253745.300655341</v>
      </c>
      <c r="N11" s="40">
        <v>15621114.279852279</v>
      </c>
      <c r="O11" s="40">
        <v>15764193.607942892</v>
      </c>
      <c r="P11" s="41">
        <f t="shared" si="0"/>
        <v>172272603.32013464</v>
      </c>
      <c r="Q11" s="4"/>
    </row>
    <row r="12" spans="2:17" ht="15">
      <c r="B12" s="38">
        <v>7</v>
      </c>
      <c r="C12" s="43" t="s">
        <v>161</v>
      </c>
      <c r="D12" s="40">
        <v>52901368.34716545</v>
      </c>
      <c r="E12" s="40">
        <v>49373600.703060381</v>
      </c>
      <c r="F12" s="40">
        <v>51202761.613489836</v>
      </c>
      <c r="G12" s="40">
        <v>45688207.62904492</v>
      </c>
      <c r="H12" s="40">
        <v>44897659.363578171</v>
      </c>
      <c r="I12" s="40">
        <v>56442085.668783218</v>
      </c>
      <c r="J12" s="40">
        <v>50061951.34000247</v>
      </c>
      <c r="K12" s="40">
        <v>48915126.779633202</v>
      </c>
      <c r="L12" s="40">
        <v>50136544.894817859</v>
      </c>
      <c r="M12" s="40">
        <v>49884192.329026029</v>
      </c>
      <c r="N12" s="40">
        <v>54395977.431267954</v>
      </c>
      <c r="O12" s="40">
        <v>55581986.337901048</v>
      </c>
      <c r="P12" s="41">
        <f t="shared" si="0"/>
        <v>609481462.43777049</v>
      </c>
    </row>
    <row r="13" spans="2:17" ht="15.75" thickBot="1">
      <c r="B13" s="134" t="s">
        <v>9</v>
      </c>
      <c r="C13" s="135"/>
      <c r="D13" s="58">
        <f t="shared" ref="D13:P13" si="1">SUM(D6:D12)</f>
        <v>161518998.92646271</v>
      </c>
      <c r="E13" s="58">
        <f t="shared" si="1"/>
        <v>150744001.65425971</v>
      </c>
      <c r="F13" s="36">
        <f t="shared" si="1"/>
        <v>154781765.99437925</v>
      </c>
      <c r="G13" s="36">
        <f t="shared" si="1"/>
        <v>137297424.47410834</v>
      </c>
      <c r="H13" s="36">
        <f t="shared" si="1"/>
        <v>135920030.76796001</v>
      </c>
      <c r="I13" s="36">
        <f t="shared" si="1"/>
        <v>175626918.033465</v>
      </c>
      <c r="J13" s="36">
        <f t="shared" si="1"/>
        <v>153723898.974929</v>
      </c>
      <c r="K13" s="36">
        <f t="shared" si="1"/>
        <v>150457419.89086285</v>
      </c>
      <c r="L13" s="36">
        <f t="shared" si="1"/>
        <v>154456859.51770139</v>
      </c>
      <c r="M13" s="36">
        <f t="shared" si="1"/>
        <v>153617778.0060398</v>
      </c>
      <c r="N13" s="36">
        <f t="shared" si="1"/>
        <v>167970223.63561755</v>
      </c>
      <c r="O13" s="36">
        <f t="shared" si="1"/>
        <v>170755616.23040947</v>
      </c>
      <c r="P13" s="37">
        <f t="shared" si="1"/>
        <v>1866870936.106195</v>
      </c>
    </row>
    <row r="14" spans="2:17" ht="38.25" customHeight="1">
      <c r="B14" s="138" t="s">
        <v>226</v>
      </c>
      <c r="C14" s="140" t="s">
        <v>152</v>
      </c>
      <c r="D14" s="60" t="s">
        <v>212</v>
      </c>
      <c r="E14" s="136" t="s">
        <v>9</v>
      </c>
    </row>
    <row r="15" spans="2:17" ht="33" customHeight="1">
      <c r="B15" s="139"/>
      <c r="C15" s="133"/>
      <c r="D15" s="61" t="s">
        <v>239</v>
      </c>
      <c r="E15" s="137"/>
    </row>
    <row r="16" spans="2:17" ht="15">
      <c r="B16" s="38">
        <v>1</v>
      </c>
      <c r="C16" s="55" t="s">
        <v>162</v>
      </c>
      <c r="D16" s="40">
        <v>21966324.576479252</v>
      </c>
      <c r="E16" s="41">
        <v>281975130.20307589</v>
      </c>
    </row>
    <row r="17" spans="2:5" ht="15">
      <c r="B17" s="38">
        <v>2</v>
      </c>
      <c r="C17" s="55" t="s">
        <v>127</v>
      </c>
      <c r="D17" s="40">
        <v>33072069.932073001</v>
      </c>
      <c r="E17" s="41">
        <v>424802437.661569</v>
      </c>
    </row>
    <row r="18" spans="2:5" ht="15">
      <c r="B18" s="38">
        <v>3</v>
      </c>
      <c r="C18" s="56" t="s">
        <v>7</v>
      </c>
      <c r="D18" s="40">
        <v>12096063.098453229</v>
      </c>
      <c r="E18" s="41">
        <v>153248710.26748776</v>
      </c>
    </row>
    <row r="19" spans="2:5" ht="15">
      <c r="B19" s="38">
        <v>4</v>
      </c>
      <c r="C19" s="56" t="s">
        <v>8</v>
      </c>
      <c r="D19" s="40">
        <v>8155606.8418037482</v>
      </c>
      <c r="E19" s="41">
        <v>102328250.29453872</v>
      </c>
    </row>
    <row r="20" spans="2:5" ht="15">
      <c r="B20" s="38">
        <v>5</v>
      </c>
      <c r="C20" s="56" t="s">
        <v>128</v>
      </c>
      <c r="D20" s="40">
        <v>16879290.244700875</v>
      </c>
      <c r="E20" s="41">
        <v>214931696.6151287</v>
      </c>
    </row>
    <row r="21" spans="2:5" ht="15">
      <c r="B21" s="38">
        <v>6</v>
      </c>
      <c r="C21" s="56" t="s">
        <v>129</v>
      </c>
      <c r="D21" s="40">
        <v>14728648.211801292</v>
      </c>
      <c r="E21" s="41">
        <v>187001251.53193593</v>
      </c>
    </row>
    <row r="22" spans="2:5" ht="15">
      <c r="B22" s="38">
        <v>7</v>
      </c>
      <c r="C22" s="56" t="s">
        <v>161</v>
      </c>
      <c r="D22" s="40">
        <v>51153266.020132579</v>
      </c>
      <c r="E22" s="41">
        <v>660634728.45790303</v>
      </c>
    </row>
    <row r="23" spans="2:5" ht="15.75" thickBot="1">
      <c r="B23" s="141" t="s">
        <v>9</v>
      </c>
      <c r="C23" s="142"/>
      <c r="D23" s="36">
        <f>SUM(D16:D22)</f>
        <v>158051268.92544398</v>
      </c>
      <c r="E23" s="37">
        <v>2024922205.0316391</v>
      </c>
    </row>
  </sheetData>
  <mergeCells count="21">
    <mergeCell ref="J3:J4"/>
    <mergeCell ref="L3:L4"/>
    <mergeCell ref="M3:M4"/>
    <mergeCell ref="N3:N4"/>
    <mergeCell ref="O3:O4"/>
    <mergeCell ref="P3:P5"/>
    <mergeCell ref="B2:P2"/>
    <mergeCell ref="B3:B5"/>
    <mergeCell ref="C3:C5"/>
    <mergeCell ref="D3:D4"/>
    <mergeCell ref="E3:E4"/>
    <mergeCell ref="B13:C13"/>
    <mergeCell ref="E14:E15"/>
    <mergeCell ref="B14:B15"/>
    <mergeCell ref="C14:C15"/>
    <mergeCell ref="B23:C23"/>
    <mergeCell ref="K3:K4"/>
    <mergeCell ref="F3:F4"/>
    <mergeCell ref="G3:G4"/>
    <mergeCell ref="H3:H4"/>
    <mergeCell ref="I3:I4"/>
  </mergeCells>
  <phoneticPr fontId="30" type="noConversion"/>
  <pageMargins left="0.28000000000000003" right="0.23" top="1" bottom="1" header="0.5" footer="0.5"/>
  <pageSetup paperSize="9" scale="50" orientation="landscape" r:id="rId1"/>
  <headerFooter alignWithMargins="0"/>
</worksheet>
</file>

<file path=xl/worksheets/sheet5.xml><?xml version="1.0" encoding="utf-8"?>
<worksheet xmlns="http://schemas.openxmlformats.org/spreadsheetml/2006/main" xmlns:r="http://schemas.openxmlformats.org/officeDocument/2006/relationships">
  <dimension ref="B1:S7"/>
  <sheetViews>
    <sheetView workbookViewId="0">
      <selection activeCell="K63" sqref="K63"/>
    </sheetView>
  </sheetViews>
  <sheetFormatPr defaultRowHeight="12.75"/>
  <cols>
    <col min="2" max="2" width="10.42578125" bestFit="1" customWidth="1"/>
    <col min="3" max="15" width="13.140625" bestFit="1" customWidth="1"/>
  </cols>
  <sheetData>
    <row r="1" spans="2:19" ht="13.5" thickBot="1"/>
    <row r="2" spans="2:19" ht="25.5">
      <c r="B2" s="44"/>
      <c r="C2" s="63" t="s">
        <v>165</v>
      </c>
      <c r="D2" s="63" t="s">
        <v>169</v>
      </c>
      <c r="E2" s="63" t="s">
        <v>173</v>
      </c>
      <c r="F2" s="63" t="s">
        <v>177</v>
      </c>
      <c r="G2" s="63" t="s">
        <v>181</v>
      </c>
      <c r="H2" s="63" t="s">
        <v>185</v>
      </c>
      <c r="I2" s="63" t="s">
        <v>189</v>
      </c>
      <c r="J2" s="63" t="s">
        <v>193</v>
      </c>
      <c r="K2" s="63" t="s">
        <v>197</v>
      </c>
      <c r="L2" s="63" t="s">
        <v>201</v>
      </c>
      <c r="M2" s="63" t="s">
        <v>207</v>
      </c>
      <c r="N2" s="63" t="s">
        <v>210</v>
      </c>
      <c r="O2" s="64" t="s">
        <v>213</v>
      </c>
    </row>
    <row r="3" spans="2:19" ht="15">
      <c r="B3" s="62" t="s">
        <v>117</v>
      </c>
      <c r="C3" s="40">
        <v>161518999</v>
      </c>
      <c r="D3" s="40">
        <v>150744001.65425971</v>
      </c>
      <c r="E3" s="40">
        <v>154781765.99437925</v>
      </c>
      <c r="F3" s="40">
        <v>137297424</v>
      </c>
      <c r="G3" s="40">
        <v>135920030.76796001</v>
      </c>
      <c r="H3" s="40">
        <v>175626918</v>
      </c>
      <c r="I3" s="40">
        <v>153723899</v>
      </c>
      <c r="J3" s="40">
        <v>150457420</v>
      </c>
      <c r="K3" s="40">
        <v>154456860</v>
      </c>
      <c r="L3" s="40">
        <v>153617778</v>
      </c>
      <c r="M3" s="40">
        <v>167970224</v>
      </c>
      <c r="N3" s="40">
        <v>170755616</v>
      </c>
      <c r="O3" s="41">
        <v>158051269</v>
      </c>
    </row>
    <row r="4" spans="2:19" ht="15" hidden="1">
      <c r="B4" s="62"/>
      <c r="C4" s="67"/>
      <c r="D4" s="67"/>
      <c r="E4" s="67"/>
      <c r="F4" s="67"/>
      <c r="G4" s="67"/>
      <c r="H4" s="67"/>
      <c r="I4" s="67"/>
      <c r="J4" s="67"/>
      <c r="K4" s="67"/>
      <c r="L4" s="67"/>
      <c r="M4" s="67"/>
      <c r="N4" s="67"/>
      <c r="O4" s="68"/>
    </row>
    <row r="5" spans="2:19" ht="15">
      <c r="B5" s="62" t="s">
        <v>118</v>
      </c>
      <c r="C5" s="40">
        <v>782365727</v>
      </c>
      <c r="D5" s="40">
        <v>728997992</v>
      </c>
      <c r="E5" s="40">
        <v>749019922</v>
      </c>
      <c r="F5" s="40">
        <v>664437156</v>
      </c>
      <c r="G5" s="40">
        <v>658219933</v>
      </c>
      <c r="H5" s="40">
        <v>849138586</v>
      </c>
      <c r="I5" s="40">
        <v>746821446</v>
      </c>
      <c r="J5" s="40">
        <v>733419739</v>
      </c>
      <c r="K5" s="40">
        <v>752591048</v>
      </c>
      <c r="L5" s="40">
        <v>747765258</v>
      </c>
      <c r="M5" s="40">
        <v>818686870</v>
      </c>
      <c r="N5" s="40">
        <v>832399478</v>
      </c>
      <c r="O5" s="41">
        <v>772491382</v>
      </c>
    </row>
    <row r="6" spans="2:19" ht="15">
      <c r="B6" s="62" t="s">
        <v>119</v>
      </c>
      <c r="C6" s="69">
        <v>4.8437999999999999</v>
      </c>
      <c r="D6" s="69">
        <v>4.8360000000000003</v>
      </c>
      <c r="E6" s="69">
        <v>4.8391999999999999</v>
      </c>
      <c r="F6" s="69">
        <v>4.8394000000000004</v>
      </c>
      <c r="G6" s="69">
        <v>4.8426999999999998</v>
      </c>
      <c r="H6" s="69">
        <v>4.8349000000000002</v>
      </c>
      <c r="I6" s="69">
        <v>4.8582000000000001</v>
      </c>
      <c r="J6" s="69">
        <v>4.8746</v>
      </c>
      <c r="K6" s="69">
        <v>4.8724999999999996</v>
      </c>
      <c r="L6" s="69">
        <v>4.86775</v>
      </c>
      <c r="M6" s="69">
        <v>4.8739999999999997</v>
      </c>
      <c r="N6" s="69">
        <v>4.8747999999999996</v>
      </c>
      <c r="O6" s="70">
        <v>4.8875999999999999</v>
      </c>
    </row>
    <row r="7" spans="2:19" ht="39" thickBot="1">
      <c r="B7" s="59"/>
      <c r="C7" s="65" t="s">
        <v>166</v>
      </c>
      <c r="D7" s="65" t="s">
        <v>170</v>
      </c>
      <c r="E7" s="65" t="s">
        <v>174</v>
      </c>
      <c r="F7" s="65" t="s">
        <v>179</v>
      </c>
      <c r="G7" s="65" t="s">
        <v>182</v>
      </c>
      <c r="H7" s="65" t="s">
        <v>186</v>
      </c>
      <c r="I7" s="65" t="s">
        <v>191</v>
      </c>
      <c r="J7" s="65" t="s">
        <v>195</v>
      </c>
      <c r="K7" s="65" t="s">
        <v>199</v>
      </c>
      <c r="L7" s="65" t="s">
        <v>204</v>
      </c>
      <c r="M7" s="65" t="s">
        <v>208</v>
      </c>
      <c r="N7" s="65" t="s">
        <v>211</v>
      </c>
      <c r="O7" s="66" t="s">
        <v>217</v>
      </c>
      <c r="S7" s="23"/>
    </row>
  </sheetData>
  <phoneticPr fontId="30"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B1:O24"/>
  <sheetViews>
    <sheetView zoomScaleNormal="100" workbookViewId="0">
      <selection activeCell="H30" sqref="H30"/>
    </sheetView>
  </sheetViews>
  <sheetFormatPr defaultRowHeight="12.75"/>
  <cols>
    <col min="2" max="2" width="6.140625" customWidth="1"/>
    <col min="3" max="3" width="18.85546875" customWidth="1"/>
    <col min="4" max="16" width="16.85546875" customWidth="1"/>
  </cols>
  <sheetData>
    <row r="1" spans="2:15" ht="13.5" thickBot="1"/>
    <row r="2" spans="2:15" ht="38.25" customHeight="1">
      <c r="B2" s="108" t="s">
        <v>252</v>
      </c>
      <c r="C2" s="109"/>
      <c r="D2" s="109"/>
      <c r="E2" s="109"/>
      <c r="F2" s="109"/>
      <c r="G2" s="109"/>
      <c r="H2" s="109"/>
      <c r="I2" s="109"/>
      <c r="J2" s="109"/>
      <c r="K2" s="109"/>
      <c r="L2" s="109"/>
      <c r="M2" s="109"/>
      <c r="N2" s="109"/>
      <c r="O2" s="110"/>
    </row>
    <row r="3" spans="2:15" ht="25.5" customHeight="1">
      <c r="B3" s="130" t="s">
        <v>226</v>
      </c>
      <c r="C3" s="154" t="s">
        <v>10</v>
      </c>
      <c r="D3" s="149" t="s">
        <v>164</v>
      </c>
      <c r="E3" s="149" t="s">
        <v>168</v>
      </c>
      <c r="F3" s="149" t="s">
        <v>172</v>
      </c>
      <c r="G3" s="149" t="s">
        <v>176</v>
      </c>
      <c r="H3" s="149" t="s">
        <v>180</v>
      </c>
      <c r="I3" s="149" t="s">
        <v>184</v>
      </c>
      <c r="J3" s="149" t="s">
        <v>188</v>
      </c>
      <c r="K3" s="149" t="s">
        <v>192</v>
      </c>
      <c r="L3" s="149" t="s">
        <v>196</v>
      </c>
      <c r="M3" s="149" t="s">
        <v>200</v>
      </c>
      <c r="N3" s="149" t="s">
        <v>206</v>
      </c>
      <c r="O3" s="151" t="s">
        <v>209</v>
      </c>
    </row>
    <row r="4" spans="2:15">
      <c r="B4" s="153"/>
      <c r="C4" s="155"/>
      <c r="D4" s="150"/>
      <c r="E4" s="150"/>
      <c r="F4" s="150"/>
      <c r="G4" s="150"/>
      <c r="H4" s="150"/>
      <c r="I4" s="150"/>
      <c r="J4" s="150"/>
      <c r="K4" s="150"/>
      <c r="L4" s="150"/>
      <c r="M4" s="150"/>
      <c r="N4" s="150"/>
      <c r="O4" s="152"/>
    </row>
    <row r="5" spans="2:15" ht="27.75" customHeight="1">
      <c r="B5" s="131"/>
      <c r="C5" s="156"/>
      <c r="D5" s="75" t="s">
        <v>240</v>
      </c>
      <c r="E5" s="75" t="s">
        <v>241</v>
      </c>
      <c r="F5" s="75" t="s">
        <v>242</v>
      </c>
      <c r="G5" s="75" t="s">
        <v>243</v>
      </c>
      <c r="H5" s="75" t="s">
        <v>244</v>
      </c>
      <c r="I5" s="75" t="s">
        <v>245</v>
      </c>
      <c r="J5" s="75" t="s">
        <v>246</v>
      </c>
      <c r="K5" s="75" t="s">
        <v>247</v>
      </c>
      <c r="L5" s="75" t="s">
        <v>248</v>
      </c>
      <c r="M5" s="75" t="s">
        <v>249</v>
      </c>
      <c r="N5" s="75" t="s">
        <v>250</v>
      </c>
      <c r="O5" s="76" t="s">
        <v>251</v>
      </c>
    </row>
    <row r="6" spans="2:15" ht="15">
      <c r="B6" s="38">
        <v>1</v>
      </c>
      <c r="C6" s="55" t="s">
        <v>162</v>
      </c>
      <c r="D6" s="73">
        <v>21.413627745580605</v>
      </c>
      <c r="E6" s="73">
        <v>19.937771179059649</v>
      </c>
      <c r="F6" s="73">
        <v>20.531768589566784</v>
      </c>
      <c r="G6" s="73">
        <v>18.152631816291464</v>
      </c>
      <c r="H6" s="73">
        <v>17.92053952943499</v>
      </c>
      <c r="I6" s="73">
        <v>23.111975033799901</v>
      </c>
      <c r="J6" s="73">
        <v>20.284740019736734</v>
      </c>
      <c r="K6" s="73">
        <v>19.714849073207166</v>
      </c>
      <c r="L6" s="73">
        <v>20.282682528146946</v>
      </c>
      <c r="M6" s="73">
        <v>20.077555369335492</v>
      </c>
      <c r="N6" s="73">
        <v>21.817308307627865</v>
      </c>
      <c r="O6" s="74">
        <v>22.26033156873422</v>
      </c>
    </row>
    <row r="7" spans="2:15" ht="15">
      <c r="B7" s="38">
        <v>2</v>
      </c>
      <c r="C7" s="55" t="s">
        <v>127</v>
      </c>
      <c r="D7" s="73">
        <v>21.440772278111321</v>
      </c>
      <c r="E7" s="73">
        <v>19.766039642494341</v>
      </c>
      <c r="F7" s="73">
        <v>20.157305692257012</v>
      </c>
      <c r="G7" s="73">
        <v>17.972304527670339</v>
      </c>
      <c r="H7" s="73">
        <v>17.774744578859259</v>
      </c>
      <c r="I7" s="73">
        <v>23.05269616873229</v>
      </c>
      <c r="J7" s="73">
        <v>20.05859648734625</v>
      </c>
      <c r="K7" s="73">
        <v>19.684193529838709</v>
      </c>
      <c r="L7" s="73">
        <v>20.196999955879281</v>
      </c>
      <c r="M7" s="73">
        <v>19.965172673285757</v>
      </c>
      <c r="N7" s="73">
        <v>21.917260209217471</v>
      </c>
      <c r="O7" s="74">
        <v>22.0612325320139</v>
      </c>
    </row>
    <row r="8" spans="2:15" ht="15">
      <c r="B8" s="38">
        <v>3</v>
      </c>
      <c r="C8" s="56" t="s">
        <v>7</v>
      </c>
      <c r="D8" s="73">
        <v>17.92754374697029</v>
      </c>
      <c r="E8" s="73">
        <v>16.828976158355037</v>
      </c>
      <c r="F8" s="73">
        <v>17.00254736365908</v>
      </c>
      <c r="G8" s="73">
        <v>15.152410936357439</v>
      </c>
      <c r="H8" s="73">
        <v>15.000973146601211</v>
      </c>
      <c r="I8" s="73">
        <v>19.824347791597024</v>
      </c>
      <c r="J8" s="73">
        <v>17.110374198129406</v>
      </c>
      <c r="K8" s="73">
        <v>16.776304891239342</v>
      </c>
      <c r="L8" s="73">
        <v>17.212788868936322</v>
      </c>
      <c r="M8" s="73">
        <v>17.0434617584595</v>
      </c>
      <c r="N8" s="73">
        <v>18.47263972976566</v>
      </c>
      <c r="O8" s="74">
        <v>18.74400587742555</v>
      </c>
    </row>
    <row r="9" spans="2:15" ht="15">
      <c r="B9" s="38">
        <v>4</v>
      </c>
      <c r="C9" s="56" t="s">
        <v>8</v>
      </c>
      <c r="D9" s="73">
        <v>17.458918036191477</v>
      </c>
      <c r="E9" s="73">
        <v>16.341227436770186</v>
      </c>
      <c r="F9" s="73">
        <v>16.87494372270422</v>
      </c>
      <c r="G9" s="73">
        <v>14.429749762052232</v>
      </c>
      <c r="H9" s="73">
        <v>14.372211256974547</v>
      </c>
      <c r="I9" s="73">
        <v>19.283112407314494</v>
      </c>
      <c r="J9" s="73">
        <v>16.526245365103257</v>
      </c>
      <c r="K9" s="73">
        <v>16.218603018374285</v>
      </c>
      <c r="L9" s="73">
        <v>16.616602566559429</v>
      </c>
      <c r="M9" s="73">
        <v>16.487682200954069</v>
      </c>
      <c r="N9" s="73">
        <v>18.065093378353207</v>
      </c>
      <c r="O9" s="74">
        <v>18.461341779148686</v>
      </c>
    </row>
    <row r="10" spans="2:15" ht="15">
      <c r="B10" s="38">
        <v>5</v>
      </c>
      <c r="C10" s="56" t="s">
        <v>128</v>
      </c>
      <c r="D10" s="73">
        <v>18.150705347557363</v>
      </c>
      <c r="E10" s="73">
        <v>17.033252162069161</v>
      </c>
      <c r="F10" s="73">
        <v>17.226065990728166</v>
      </c>
      <c r="G10" s="73">
        <v>15.159323717810299</v>
      </c>
      <c r="H10" s="73">
        <v>15.118060961097434</v>
      </c>
      <c r="I10" s="73">
        <v>19.943462855775504</v>
      </c>
      <c r="J10" s="73">
        <v>17.310678668121081</v>
      </c>
      <c r="K10" s="73">
        <v>16.954207506852132</v>
      </c>
      <c r="L10" s="73">
        <v>17.283859388401023</v>
      </c>
      <c r="M10" s="73">
        <v>17.172214346053526</v>
      </c>
      <c r="N10" s="73">
        <v>18.747748372030955</v>
      </c>
      <c r="O10" s="74">
        <v>18.879378036298871</v>
      </c>
    </row>
    <row r="11" spans="2:15" ht="15">
      <c r="B11" s="38">
        <v>6</v>
      </c>
      <c r="C11" s="56" t="s">
        <v>129</v>
      </c>
      <c r="D11" s="73">
        <v>19.120208840203034</v>
      </c>
      <c r="E11" s="73">
        <v>17.913925078701965</v>
      </c>
      <c r="F11" s="73">
        <v>18.283575635776074</v>
      </c>
      <c r="G11" s="73">
        <v>16.009959111855643</v>
      </c>
      <c r="H11" s="73">
        <v>15.957545443381727</v>
      </c>
      <c r="I11" s="73">
        <v>20.983914679310715</v>
      </c>
      <c r="J11" s="73">
        <v>18.184984875265403</v>
      </c>
      <c r="K11" s="73">
        <v>17.800275309670933</v>
      </c>
      <c r="L11" s="73">
        <v>18.208175976290612</v>
      </c>
      <c r="M11" s="73">
        <v>18.075136416401751</v>
      </c>
      <c r="N11" s="73">
        <v>19.748664063854026</v>
      </c>
      <c r="O11" s="74">
        <v>19.866433282978381</v>
      </c>
    </row>
    <row r="12" spans="2:15" ht="15">
      <c r="B12" s="38">
        <v>7</v>
      </c>
      <c r="C12" s="56" t="s">
        <v>161</v>
      </c>
      <c r="D12" s="73">
        <v>26.199224021425088</v>
      </c>
      <c r="E12" s="73">
        <v>24.429206582718713</v>
      </c>
      <c r="F12" s="73">
        <v>25.32123927601473</v>
      </c>
      <c r="G12" s="73">
        <v>22.580711109782403</v>
      </c>
      <c r="H12" s="73">
        <v>22.169877201896227</v>
      </c>
      <c r="I12" s="73">
        <v>27.851797627347054</v>
      </c>
      <c r="J12" s="73">
        <v>24.696023503226968</v>
      </c>
      <c r="K12" s="73">
        <v>24.121740518320543</v>
      </c>
      <c r="L12" s="73">
        <v>24.699119408726109</v>
      </c>
      <c r="M12" s="73">
        <v>24.533008251912374</v>
      </c>
      <c r="N12" s="73">
        <v>26.722226200362719</v>
      </c>
      <c r="O12" s="74">
        <v>27.273171105751178</v>
      </c>
    </row>
    <row r="13" spans="2:15" ht="15.75" thickBot="1">
      <c r="B13" s="126" t="s">
        <v>9</v>
      </c>
      <c r="C13" s="127"/>
      <c r="D13" s="77">
        <v>21.508456147014606</v>
      </c>
      <c r="E13" s="71">
        <v>20.037215761516901</v>
      </c>
      <c r="F13" s="71">
        <v>20.55206945006238</v>
      </c>
      <c r="G13" s="71">
        <v>18.209052930334323</v>
      </c>
      <c r="H13" s="71">
        <v>17.994678221805277</v>
      </c>
      <c r="I13" s="71">
        <v>23.221063569747511</v>
      </c>
      <c r="J13" s="71">
        <v>20.311224623330151</v>
      </c>
      <c r="K13" s="71">
        <v>19.86376595932477</v>
      </c>
      <c r="L13" s="71">
        <v>20.351377312364733</v>
      </c>
      <c r="M13" s="71">
        <v>20.174242470801268</v>
      </c>
      <c r="N13" s="71">
        <v>22.010372868823953</v>
      </c>
      <c r="O13" s="72">
        <v>22.324774746889766</v>
      </c>
    </row>
    <row r="14" spans="2:15">
      <c r="B14" s="144" t="s">
        <v>226</v>
      </c>
      <c r="C14" s="145" t="s">
        <v>10</v>
      </c>
      <c r="D14" s="147" t="s">
        <v>212</v>
      </c>
    </row>
    <row r="15" spans="2:15">
      <c r="B15" s="113"/>
      <c r="C15" s="146"/>
      <c r="D15" s="148"/>
    </row>
    <row r="16" spans="2:15" ht="25.5">
      <c r="B16" s="113"/>
      <c r="C16" s="146"/>
      <c r="D16" s="80" t="s">
        <v>253</v>
      </c>
    </row>
    <row r="17" spans="2:4">
      <c r="B17" s="38">
        <v>1</v>
      </c>
      <c r="C17" s="55" t="s">
        <v>162</v>
      </c>
      <c r="D17" s="78">
        <v>20.493612588634779</v>
      </c>
    </row>
    <row r="18" spans="2:4">
      <c r="B18" s="38">
        <v>2</v>
      </c>
      <c r="C18" s="55" t="s">
        <v>127</v>
      </c>
      <c r="D18" s="78">
        <v>20.446840880780801</v>
      </c>
    </row>
    <row r="19" spans="2:4">
      <c r="B19" s="38">
        <v>3</v>
      </c>
      <c r="C19" s="56" t="s">
        <v>7</v>
      </c>
      <c r="D19" s="78">
        <v>17.407638393965541</v>
      </c>
    </row>
    <row r="20" spans="2:4">
      <c r="B20" s="38">
        <v>4</v>
      </c>
      <c r="C20" s="56" t="s">
        <v>8</v>
      </c>
      <c r="D20" s="78">
        <v>16.903267532189982</v>
      </c>
    </row>
    <row r="21" spans="2:4">
      <c r="B21" s="38">
        <v>5</v>
      </c>
      <c r="C21" s="56" t="s">
        <v>128</v>
      </c>
      <c r="D21" s="78">
        <v>17.571867843900364</v>
      </c>
    </row>
    <row r="22" spans="2:4">
      <c r="B22" s="38">
        <v>6</v>
      </c>
      <c r="C22" s="56" t="s">
        <v>129</v>
      </c>
      <c r="D22" s="78">
        <v>18.514398323370877</v>
      </c>
    </row>
    <row r="23" spans="2:4">
      <c r="B23" s="38">
        <v>7</v>
      </c>
      <c r="C23" s="56" t="s">
        <v>161</v>
      </c>
      <c r="D23" s="78">
        <v>25.07681448221404</v>
      </c>
    </row>
    <row r="24" spans="2:4" ht="15.75" thickBot="1">
      <c r="B24" s="120" t="s">
        <v>9</v>
      </c>
      <c r="C24" s="121"/>
      <c r="D24" s="79">
        <v>20.626165006878679</v>
      </c>
    </row>
  </sheetData>
  <mergeCells count="20">
    <mergeCell ref="M3:M4"/>
    <mergeCell ref="N3:N4"/>
    <mergeCell ref="O3:O4"/>
    <mergeCell ref="B13:C13"/>
    <mergeCell ref="B2:O2"/>
    <mergeCell ref="B3:B5"/>
    <mergeCell ref="C3:C5"/>
    <mergeCell ref="D3:D4"/>
    <mergeCell ref="E3:E4"/>
    <mergeCell ref="F3:F4"/>
    <mergeCell ref="B14:B16"/>
    <mergeCell ref="C14:C16"/>
    <mergeCell ref="B24:C24"/>
    <mergeCell ref="D14:D15"/>
    <mergeCell ref="K3:K4"/>
    <mergeCell ref="L3:L4"/>
    <mergeCell ref="G3:G4"/>
    <mergeCell ref="H3:H4"/>
    <mergeCell ref="I3:I4"/>
    <mergeCell ref="J3:J4"/>
  </mergeCells>
  <phoneticPr fontId="0" type="noConversion"/>
  <printOptions horizontalCentered="1" verticalCentered="1"/>
  <pageMargins left="0" right="0" top="0" bottom="0" header="0" footer="0"/>
  <pageSetup paperSize="9" scale="61" orientation="landscape" r:id="rId1"/>
  <headerFooter alignWithMargins="0"/>
</worksheet>
</file>

<file path=xl/worksheets/sheet7.xml><?xml version="1.0" encoding="utf-8"?>
<worksheet xmlns="http://schemas.openxmlformats.org/spreadsheetml/2006/main" xmlns:r="http://schemas.openxmlformats.org/officeDocument/2006/relationships">
  <dimension ref="B1:O33"/>
  <sheetViews>
    <sheetView workbookViewId="0">
      <selection activeCell="D19" sqref="D19"/>
    </sheetView>
  </sheetViews>
  <sheetFormatPr defaultRowHeight="12.75"/>
  <cols>
    <col min="2" max="2" width="5.7109375" customWidth="1"/>
    <col min="3" max="4" width="18.85546875" customWidth="1"/>
    <col min="5" max="6" width="16.5703125" customWidth="1"/>
    <col min="7" max="7" width="16.28515625" customWidth="1"/>
    <col min="8" max="8" width="11.140625" customWidth="1"/>
    <col min="9" max="9" width="9.28515625" customWidth="1"/>
    <col min="10" max="10" width="10.85546875" customWidth="1"/>
    <col min="11" max="11" width="13" customWidth="1"/>
    <col min="12" max="12" width="18.140625" customWidth="1"/>
    <col min="13" max="13" width="24.42578125" customWidth="1"/>
  </cols>
  <sheetData>
    <row r="1" spans="2:15" ht="13.5" thickBot="1"/>
    <row r="2" spans="2:15" s="2" customFormat="1" ht="42" customHeight="1">
      <c r="B2" s="108" t="s">
        <v>252</v>
      </c>
      <c r="C2" s="109"/>
      <c r="D2" s="109"/>
      <c r="E2" s="109"/>
      <c r="F2" s="109"/>
      <c r="G2" s="109"/>
      <c r="H2" s="109"/>
      <c r="I2" s="109"/>
      <c r="J2" s="109"/>
      <c r="K2" s="109"/>
      <c r="L2" s="109"/>
      <c r="M2" s="110"/>
      <c r="N2" s="3"/>
      <c r="O2" s="3"/>
    </row>
    <row r="3" spans="2:15" ht="27" customHeight="1">
      <c r="B3" s="113" t="s">
        <v>11</v>
      </c>
      <c r="C3" s="112" t="s">
        <v>10</v>
      </c>
      <c r="D3" s="112" t="s">
        <v>214</v>
      </c>
      <c r="E3" s="112" t="s">
        <v>0</v>
      </c>
      <c r="F3" s="112" t="s">
        <v>1</v>
      </c>
      <c r="G3" s="112" t="s">
        <v>2</v>
      </c>
      <c r="H3" s="112" t="s">
        <v>154</v>
      </c>
      <c r="I3" s="112"/>
      <c r="J3" s="112"/>
      <c r="K3" s="112"/>
      <c r="L3" s="112" t="s">
        <v>3</v>
      </c>
      <c r="M3" s="119" t="s">
        <v>254</v>
      </c>
    </row>
    <row r="4" spans="2:15" ht="84" customHeight="1">
      <c r="B4" s="113"/>
      <c r="C4" s="112"/>
      <c r="D4" s="112"/>
      <c r="E4" s="112"/>
      <c r="F4" s="112"/>
      <c r="G4" s="112"/>
      <c r="H4" s="33" t="s">
        <v>130</v>
      </c>
      <c r="I4" s="33" t="s">
        <v>131</v>
      </c>
      <c r="J4" s="33" t="s">
        <v>159</v>
      </c>
      <c r="K4" s="33" t="s">
        <v>160</v>
      </c>
      <c r="L4" s="112"/>
      <c r="M4" s="119"/>
    </row>
    <row r="5" spans="2:15" ht="15.75">
      <c r="B5" s="38">
        <f>k_total_tec_0121!B6</f>
        <v>1</v>
      </c>
      <c r="C5" s="39" t="str">
        <f>k_total_tec_0121!C6</f>
        <v>METROPOLITAN LIFE</v>
      </c>
      <c r="D5" s="40">
        <v>1069909</v>
      </c>
      <c r="E5" s="67">
        <v>20</v>
      </c>
      <c r="F5" s="40">
        <v>2</v>
      </c>
      <c r="G5" s="40">
        <v>0</v>
      </c>
      <c r="H5" s="40">
        <v>93</v>
      </c>
      <c r="I5" s="40">
        <v>0</v>
      </c>
      <c r="J5" s="40">
        <v>0</v>
      </c>
      <c r="K5" s="40">
        <v>2</v>
      </c>
      <c r="L5" s="40">
        <v>2062</v>
      </c>
      <c r="M5" s="41">
        <f t="shared" ref="M5:M11" si="0">D5-E5+F5+G5-H5+I5+L5+J5+K5</f>
        <v>1071862</v>
      </c>
      <c r="N5" s="81"/>
      <c r="O5" s="4"/>
    </row>
    <row r="6" spans="2:15" ht="15.75">
      <c r="B6" s="42">
        <f>k_total_tec_0121!B7</f>
        <v>2</v>
      </c>
      <c r="C6" s="39" t="str">
        <f>k_total_tec_0121!C7</f>
        <v>AZT VIITORUL TAU</v>
      </c>
      <c r="D6" s="40">
        <v>1615576</v>
      </c>
      <c r="E6" s="67">
        <v>13</v>
      </c>
      <c r="F6" s="40">
        <v>8</v>
      </c>
      <c r="G6" s="40">
        <v>18</v>
      </c>
      <c r="H6" s="40">
        <v>187</v>
      </c>
      <c r="I6" s="40">
        <v>1</v>
      </c>
      <c r="J6" s="40">
        <v>0</v>
      </c>
      <c r="K6" s="40">
        <v>1</v>
      </c>
      <c r="L6" s="40">
        <v>2062</v>
      </c>
      <c r="M6" s="41">
        <f t="shared" si="0"/>
        <v>1617466</v>
      </c>
      <c r="N6" s="81"/>
      <c r="O6" s="4"/>
    </row>
    <row r="7" spans="2:15" ht="15.75">
      <c r="B7" s="42">
        <f>k_total_tec_0121!B8</f>
        <v>3</v>
      </c>
      <c r="C7" s="43" t="str">
        <f>k_total_tec_0121!C8</f>
        <v>BCR</v>
      </c>
      <c r="D7" s="40">
        <v>692818</v>
      </c>
      <c r="E7" s="67">
        <v>4</v>
      </c>
      <c r="F7" s="40">
        <v>18</v>
      </c>
      <c r="G7" s="40">
        <v>20</v>
      </c>
      <c r="H7" s="40">
        <v>46</v>
      </c>
      <c r="I7" s="40">
        <v>0</v>
      </c>
      <c r="J7" s="40">
        <v>0</v>
      </c>
      <c r="K7" s="40">
        <v>3</v>
      </c>
      <c r="L7" s="40">
        <v>2062</v>
      </c>
      <c r="M7" s="41">
        <f t="shared" si="0"/>
        <v>694871</v>
      </c>
      <c r="N7" s="81"/>
      <c r="O7" s="4"/>
    </row>
    <row r="8" spans="2:15" ht="15.75">
      <c r="B8" s="42">
        <f>k_total_tec_0121!B9</f>
        <v>4</v>
      </c>
      <c r="C8" s="43" t="str">
        <f>k_total_tec_0121!C9</f>
        <v>BRD</v>
      </c>
      <c r="D8" s="40">
        <v>480317</v>
      </c>
      <c r="E8" s="67">
        <v>11</v>
      </c>
      <c r="F8" s="40">
        <v>8</v>
      </c>
      <c r="G8" s="40">
        <v>116</v>
      </c>
      <c r="H8" s="40">
        <v>20</v>
      </c>
      <c r="I8" s="40">
        <v>0</v>
      </c>
      <c r="J8" s="40">
        <v>0</v>
      </c>
      <c r="K8" s="40">
        <v>0</v>
      </c>
      <c r="L8" s="40">
        <v>2077</v>
      </c>
      <c r="M8" s="41">
        <f t="shared" si="0"/>
        <v>482487</v>
      </c>
      <c r="N8" s="81"/>
      <c r="O8" s="4"/>
    </row>
    <row r="9" spans="2:15" ht="15.75">
      <c r="B9" s="42">
        <f>k_total_tec_0121!B10</f>
        <v>5</v>
      </c>
      <c r="C9" s="43" t="str">
        <f>k_total_tec_0121!C10</f>
        <v>VITAL</v>
      </c>
      <c r="D9" s="40">
        <v>958603</v>
      </c>
      <c r="E9" s="67">
        <v>16</v>
      </c>
      <c r="F9" s="40">
        <v>1</v>
      </c>
      <c r="G9" s="40">
        <v>1</v>
      </c>
      <c r="H9" s="40">
        <v>65</v>
      </c>
      <c r="I9" s="40">
        <v>0</v>
      </c>
      <c r="J9" s="40">
        <v>0</v>
      </c>
      <c r="K9" s="40">
        <v>0</v>
      </c>
      <c r="L9" s="40">
        <v>2062</v>
      </c>
      <c r="M9" s="41">
        <f t="shared" si="0"/>
        <v>960586</v>
      </c>
      <c r="N9" s="81"/>
      <c r="O9" s="4"/>
    </row>
    <row r="10" spans="2:15" ht="15.75">
      <c r="B10" s="42">
        <f>k_total_tec_0121!B11</f>
        <v>6</v>
      </c>
      <c r="C10" s="43" t="str">
        <f>k_total_tec_0121!C11</f>
        <v>ARIPI</v>
      </c>
      <c r="D10" s="40">
        <v>793509</v>
      </c>
      <c r="E10" s="67">
        <v>9</v>
      </c>
      <c r="F10" s="40">
        <v>1</v>
      </c>
      <c r="G10" s="40">
        <v>1</v>
      </c>
      <c r="H10" s="40">
        <v>40</v>
      </c>
      <c r="I10" s="40">
        <v>0</v>
      </c>
      <c r="J10" s="40">
        <v>0</v>
      </c>
      <c r="K10" s="40">
        <v>0</v>
      </c>
      <c r="L10" s="40">
        <v>2062</v>
      </c>
      <c r="M10" s="41">
        <f t="shared" si="0"/>
        <v>795524</v>
      </c>
      <c r="N10" s="81"/>
      <c r="O10" s="4"/>
    </row>
    <row r="11" spans="2:15" ht="15.75">
      <c r="B11" s="42">
        <f>k_total_tec_0121!B12</f>
        <v>7</v>
      </c>
      <c r="C11" s="43" t="str">
        <f>k_total_tec_0121!C12</f>
        <v>NN</v>
      </c>
      <c r="D11" s="40">
        <v>2037973</v>
      </c>
      <c r="E11" s="67">
        <v>8</v>
      </c>
      <c r="F11" s="40">
        <v>43</v>
      </c>
      <c r="G11" s="40">
        <v>45</v>
      </c>
      <c r="H11" s="40">
        <v>254</v>
      </c>
      <c r="I11" s="40">
        <v>0</v>
      </c>
      <c r="J11" s="40">
        <v>0</v>
      </c>
      <c r="K11" s="40">
        <v>2</v>
      </c>
      <c r="L11" s="40">
        <v>2062</v>
      </c>
      <c r="M11" s="41">
        <f t="shared" si="0"/>
        <v>2039863</v>
      </c>
      <c r="N11" s="81"/>
      <c r="O11" s="4"/>
    </row>
    <row r="12" spans="2:15" ht="15.75" thickBot="1">
      <c r="B12" s="120" t="s">
        <v>9</v>
      </c>
      <c r="C12" s="121"/>
      <c r="D12" s="36">
        <f t="shared" ref="D12:M12" si="1">SUM(D5:D11)</f>
        <v>7648705</v>
      </c>
      <c r="E12" s="36">
        <f t="shared" si="1"/>
        <v>81</v>
      </c>
      <c r="F12" s="36">
        <f t="shared" si="1"/>
        <v>81</v>
      </c>
      <c r="G12" s="36">
        <f t="shared" si="1"/>
        <v>201</v>
      </c>
      <c r="H12" s="36">
        <f t="shared" si="1"/>
        <v>705</v>
      </c>
      <c r="I12" s="36">
        <f t="shared" si="1"/>
        <v>1</v>
      </c>
      <c r="J12" s="36">
        <f t="shared" si="1"/>
        <v>0</v>
      </c>
      <c r="K12" s="36">
        <f t="shared" si="1"/>
        <v>8</v>
      </c>
      <c r="L12" s="36">
        <f t="shared" si="1"/>
        <v>14449</v>
      </c>
      <c r="M12" s="37">
        <f t="shared" si="1"/>
        <v>7662659</v>
      </c>
      <c r="N12" s="4"/>
      <c r="O12" s="4"/>
    </row>
    <row r="13" spans="2:15">
      <c r="D13" s="4"/>
      <c r="F13" s="4"/>
      <c r="J13" s="4"/>
      <c r="L13" s="4"/>
    </row>
    <row r="14" spans="2:15">
      <c r="F14" s="4"/>
    </row>
    <row r="15" spans="2:15">
      <c r="D15" s="4"/>
    </row>
    <row r="16" spans="2:15">
      <c r="D16" s="4"/>
    </row>
    <row r="17" spans="3:11">
      <c r="D17" s="4"/>
    </row>
    <row r="18" spans="3:11" ht="18">
      <c r="C18" s="1"/>
      <c r="D18" s="1"/>
      <c r="F18" s="4"/>
      <c r="G18" s="4"/>
      <c r="H18" s="4"/>
      <c r="I18" s="4"/>
      <c r="J18" s="4"/>
      <c r="K18" s="4"/>
    </row>
    <row r="19" spans="3:11" ht="18">
      <c r="C19" s="1"/>
      <c r="D19" s="1"/>
      <c r="F19" s="4"/>
      <c r="G19" s="4"/>
      <c r="H19" s="4"/>
      <c r="I19" s="4"/>
      <c r="J19" s="4"/>
      <c r="K19" s="4"/>
    </row>
    <row r="20" spans="3:11" ht="18">
      <c r="C20" s="1"/>
      <c r="D20" s="1"/>
      <c r="F20" s="4"/>
      <c r="G20" s="4"/>
      <c r="H20" s="4"/>
      <c r="I20" s="4"/>
      <c r="J20" s="4"/>
      <c r="K20" s="4"/>
    </row>
    <row r="21" spans="3:11" ht="18">
      <c r="C21" s="1"/>
      <c r="D21" s="1"/>
      <c r="F21" s="4"/>
      <c r="G21" s="4"/>
      <c r="H21" s="4"/>
      <c r="I21" s="4"/>
      <c r="J21" s="4"/>
      <c r="K21" s="4"/>
    </row>
    <row r="22" spans="3:11" ht="18">
      <c r="C22" s="1"/>
      <c r="D22" s="1"/>
      <c r="F22" s="4"/>
      <c r="G22" s="4"/>
      <c r="H22" s="4"/>
      <c r="I22" s="4"/>
      <c r="J22" s="4"/>
      <c r="K22" s="4"/>
    </row>
    <row r="23" spans="3:11" ht="18">
      <c r="C23" s="1"/>
      <c r="D23" s="1"/>
      <c r="F23" s="4"/>
      <c r="G23" s="4"/>
      <c r="H23" s="4"/>
      <c r="I23" s="4"/>
      <c r="J23" s="4"/>
      <c r="K23" s="4"/>
    </row>
    <row r="24" spans="3:11" ht="18">
      <c r="C24" s="1"/>
      <c r="D24" s="1"/>
      <c r="F24" s="4"/>
      <c r="G24" s="4"/>
      <c r="H24" s="4"/>
      <c r="I24" s="4"/>
      <c r="J24" s="4"/>
      <c r="K24" s="4"/>
    </row>
    <row r="25" spans="3:11" ht="18">
      <c r="C25" s="1"/>
      <c r="D25" s="1"/>
      <c r="F25" s="4"/>
      <c r="G25" s="4"/>
      <c r="H25" s="4"/>
      <c r="I25" s="4"/>
      <c r="J25" s="4"/>
      <c r="K25" s="4"/>
    </row>
    <row r="26" spans="3:11" ht="18">
      <c r="C26" s="1"/>
      <c r="D26" s="1"/>
      <c r="F26" s="4"/>
      <c r="G26" s="4"/>
      <c r="H26" s="4"/>
      <c r="I26" s="4"/>
      <c r="J26" s="4"/>
      <c r="K26" s="4"/>
    </row>
    <row r="27" spans="3:11" ht="18">
      <c r="C27" s="1"/>
      <c r="D27" s="1"/>
      <c r="F27" s="4"/>
      <c r="G27" s="4"/>
      <c r="H27" s="4"/>
      <c r="I27" s="4"/>
      <c r="J27" s="4"/>
      <c r="K27" s="4"/>
    </row>
    <row r="28" spans="3:11" ht="18">
      <c r="C28" s="1"/>
      <c r="D28" s="1"/>
      <c r="F28" s="4"/>
      <c r="G28" s="4"/>
      <c r="H28" s="4"/>
      <c r="I28" s="4"/>
      <c r="J28" s="4"/>
      <c r="K28" s="4"/>
    </row>
    <row r="29" spans="3:11" ht="18">
      <c r="C29" s="1"/>
      <c r="D29" s="1"/>
      <c r="F29" s="4"/>
      <c r="G29" s="4"/>
      <c r="H29" s="4"/>
      <c r="I29" s="4"/>
      <c r="J29" s="4"/>
      <c r="K29" s="4"/>
    </row>
    <row r="30" spans="3:11" ht="18">
      <c r="C30" s="1"/>
      <c r="D30" s="1"/>
      <c r="F30" s="4"/>
      <c r="G30" s="4"/>
      <c r="H30" s="4"/>
      <c r="I30" s="4"/>
      <c r="J30" s="4"/>
      <c r="K30" s="4"/>
    </row>
    <row r="31" spans="3:11" ht="18">
      <c r="C31" s="1"/>
      <c r="D31" s="1"/>
      <c r="F31" s="4"/>
      <c r="G31" s="4"/>
      <c r="H31" s="4"/>
      <c r="I31" s="4"/>
      <c r="J31" s="4"/>
      <c r="K31" s="4"/>
    </row>
    <row r="32" spans="3:11" ht="18">
      <c r="C32" s="1"/>
      <c r="D32" s="1"/>
      <c r="F32" s="4"/>
      <c r="G32" s="4"/>
      <c r="H32" s="4"/>
      <c r="I32" s="4"/>
      <c r="J32" s="4"/>
      <c r="K32" s="4"/>
    </row>
    <row r="33" spans="3:11" ht="18">
      <c r="C33" s="1"/>
      <c r="D33" s="1"/>
      <c r="F33" s="4"/>
      <c r="G33" s="4"/>
      <c r="H33" s="4"/>
      <c r="I33" s="4"/>
      <c r="J33" s="4"/>
      <c r="K33" s="4"/>
    </row>
  </sheetData>
  <mergeCells count="11">
    <mergeCell ref="F3:F4"/>
    <mergeCell ref="B3:B4"/>
    <mergeCell ref="B12:C12"/>
    <mergeCell ref="L3:L4"/>
    <mergeCell ref="C3:C4"/>
    <mergeCell ref="M3:M4"/>
    <mergeCell ref="D3:D4"/>
    <mergeCell ref="G3:G4"/>
    <mergeCell ref="B2:M2"/>
    <mergeCell ref="H3:K3"/>
    <mergeCell ref="E3:E4"/>
  </mergeCells>
  <phoneticPr fontId="0" type="noConversion"/>
  <printOptions horizontalCentered="1" verticalCentered="1"/>
  <pageMargins left="0" right="0" top="0"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dimension ref="B1:N3"/>
  <sheetViews>
    <sheetView workbookViewId="0">
      <selection activeCell="K32" sqref="K32"/>
    </sheetView>
  </sheetViews>
  <sheetFormatPr defaultRowHeight="12.75"/>
  <cols>
    <col min="2" max="14" width="16.140625" customWidth="1"/>
  </cols>
  <sheetData>
    <row r="1" spans="2:14" ht="13.5" thickBot="1"/>
    <row r="2" spans="2:14" ht="25.5">
      <c r="B2" s="86" t="s">
        <v>164</v>
      </c>
      <c r="C2" s="63" t="s">
        <v>168</v>
      </c>
      <c r="D2" s="63" t="s">
        <v>172</v>
      </c>
      <c r="E2" s="63" t="s">
        <v>176</v>
      </c>
      <c r="F2" s="63" t="s">
        <v>180</v>
      </c>
      <c r="G2" s="63" t="s">
        <v>184</v>
      </c>
      <c r="H2" s="63" t="s">
        <v>188</v>
      </c>
      <c r="I2" s="63" t="s">
        <v>192</v>
      </c>
      <c r="J2" s="63" t="s">
        <v>196</v>
      </c>
      <c r="K2" s="63" t="s">
        <v>200</v>
      </c>
      <c r="L2" s="63" t="s">
        <v>206</v>
      </c>
      <c r="M2" s="63" t="s">
        <v>209</v>
      </c>
      <c r="N2" s="64" t="s">
        <v>212</v>
      </c>
    </row>
    <row r="3" spans="2:14" ht="15.75" thickBot="1">
      <c r="B3" s="83">
        <v>7509558</v>
      </c>
      <c r="C3" s="84">
        <v>7523201</v>
      </c>
      <c r="D3" s="84">
        <v>7531201</v>
      </c>
      <c r="E3" s="84">
        <v>7540064</v>
      </c>
      <c r="F3" s="84">
        <v>7553346</v>
      </c>
      <c r="G3" s="84">
        <v>7563259</v>
      </c>
      <c r="H3" s="84">
        <v>7568421</v>
      </c>
      <c r="I3" s="84">
        <v>7574466</v>
      </c>
      <c r="J3" s="84">
        <v>7589504</v>
      </c>
      <c r="K3" s="84">
        <v>7614550</v>
      </c>
      <c r="L3" s="84">
        <v>7631412</v>
      </c>
      <c r="M3" s="84">
        <v>7648705</v>
      </c>
      <c r="N3" s="85">
        <v>7662659</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dimension ref="B1:N6"/>
  <sheetViews>
    <sheetView workbookViewId="0">
      <selection sqref="A1:IV1"/>
    </sheetView>
  </sheetViews>
  <sheetFormatPr defaultRowHeight="12.75"/>
  <cols>
    <col min="2" max="14" width="16.7109375" customWidth="1"/>
  </cols>
  <sheetData>
    <row r="1" spans="2:14" ht="13.5" thickBot="1"/>
    <row r="2" spans="2:14" ht="25.5">
      <c r="B2" s="86" t="s">
        <v>164</v>
      </c>
      <c r="C2" s="63" t="s">
        <v>168</v>
      </c>
      <c r="D2" s="63" t="s">
        <v>172</v>
      </c>
      <c r="E2" s="63" t="s">
        <v>176</v>
      </c>
      <c r="F2" s="63" t="s">
        <v>180</v>
      </c>
      <c r="G2" s="63" t="s">
        <v>184</v>
      </c>
      <c r="H2" s="63" t="s">
        <v>188</v>
      </c>
      <c r="I2" s="63" t="s">
        <v>192</v>
      </c>
      <c r="J2" s="63" t="s">
        <v>196</v>
      </c>
      <c r="K2" s="63" t="s">
        <v>200</v>
      </c>
      <c r="L2" s="63" t="s">
        <v>206</v>
      </c>
      <c r="M2" s="63" t="s">
        <v>209</v>
      </c>
      <c r="N2" s="64" t="s">
        <v>212</v>
      </c>
    </row>
    <row r="3" spans="2:14" ht="20.25" customHeight="1" thickBot="1">
      <c r="B3" s="83">
        <v>3411765</v>
      </c>
      <c r="C3" s="84">
        <v>3425735</v>
      </c>
      <c r="D3" s="84">
        <v>3433979</v>
      </c>
      <c r="E3" s="84">
        <v>3443256</v>
      </c>
      <c r="F3" s="84">
        <v>3456948</v>
      </c>
      <c r="G3" s="84">
        <v>3467335</v>
      </c>
      <c r="H3" s="84">
        <v>3472774</v>
      </c>
      <c r="I3" s="84">
        <v>3479141</v>
      </c>
      <c r="J3" s="84">
        <v>3494375</v>
      </c>
      <c r="K3" s="84">
        <v>3519727</v>
      </c>
      <c r="L3" s="84">
        <v>3536980</v>
      </c>
      <c r="M3" s="84">
        <v>3554895</v>
      </c>
      <c r="N3" s="85">
        <v>3569344</v>
      </c>
    </row>
    <row r="6" spans="2:14">
      <c r="B6" s="4"/>
      <c r="C6" s="4"/>
      <c r="D6" s="4"/>
      <c r="E6" s="4"/>
      <c r="F6" s="4"/>
      <c r="G6" s="4"/>
      <c r="H6" s="4"/>
      <c r="I6" s="4"/>
      <c r="J6" s="4"/>
      <c r="K6" s="4"/>
      <c r="L6" s="4"/>
      <c r="M6" s="4"/>
      <c r="N6" s="4"/>
    </row>
  </sheetData>
  <phoneticPr fontId="0" type="noConversion"/>
  <pageMargins left="0.75" right="0.75" top="1" bottom="1" header="0.5" footer="0.5"/>
  <headerFooter alignWithMargins="0"/>
  <drawing r:id="rId1"/>
</worksheet>
</file>

<file path=xl/worksheets/sheet10.xml><?xml version="1.0" encoding="utf-8"?>
<worksheet xmlns="http://schemas.openxmlformats.org/spreadsheetml/2006/main" xmlns:r="http://schemas.openxmlformats.org/officeDocument/2006/relationships">
  <sheetPr>
    <pageSetUpPr fitToPage="1"/>
  </sheetPr>
  <dimension ref="B1:M49"/>
  <sheetViews>
    <sheetView workbookViewId="0">
      <selection activeCell="I12" sqref="I12"/>
    </sheetView>
  </sheetViews>
  <sheetFormatPr defaultRowHeight="15"/>
  <cols>
    <col min="1" max="1" width="9.140625" style="8"/>
    <col min="2" max="2" width="7.85546875" style="8" customWidth="1"/>
    <col min="3" max="3" width="20.140625" style="8" customWidth="1"/>
    <col min="4" max="4" width="13.7109375" style="8" customWidth="1"/>
    <col min="5" max="5" width="16.42578125" style="9" customWidth="1"/>
    <col min="6" max="6" width="9.140625" style="8" hidden="1" customWidth="1"/>
    <col min="7" max="16384" width="9.140625" style="8"/>
  </cols>
  <sheetData>
    <row r="1" spans="2:5" ht="15.75" thickBot="1"/>
    <row r="2" spans="2:5" ht="59.25" customHeight="1">
      <c r="B2" s="161" t="s">
        <v>255</v>
      </c>
      <c r="C2" s="162"/>
      <c r="D2" s="162"/>
      <c r="E2" s="163"/>
    </row>
    <row r="3" spans="2:5">
      <c r="B3" s="157" t="s">
        <v>13</v>
      </c>
      <c r="C3" s="158"/>
      <c r="D3" s="158" t="s">
        <v>14</v>
      </c>
      <c r="E3" s="159"/>
    </row>
    <row r="4" spans="2:5">
      <c r="B4" s="87" t="s">
        <v>15</v>
      </c>
      <c r="C4" s="88" t="s">
        <v>16</v>
      </c>
      <c r="D4" s="88" t="s">
        <v>17</v>
      </c>
      <c r="E4" s="89" t="s">
        <v>18</v>
      </c>
    </row>
    <row r="5" spans="2:5" ht="15.75">
      <c r="B5" s="93"/>
      <c r="C5" s="94" t="s">
        <v>19</v>
      </c>
      <c r="D5" s="40">
        <v>105988</v>
      </c>
      <c r="E5" s="95">
        <f t="shared" ref="E5:E48" si="0">D5/$D$48</f>
        <v>1.3831752137215032E-2</v>
      </c>
    </row>
    <row r="6" spans="2:5" ht="15.75">
      <c r="B6" s="93" t="s">
        <v>20</v>
      </c>
      <c r="C6" s="94" t="s">
        <v>21</v>
      </c>
      <c r="D6" s="40">
        <v>69339</v>
      </c>
      <c r="E6" s="95">
        <f t="shared" si="0"/>
        <v>9.0489476303199715E-3</v>
      </c>
    </row>
    <row r="7" spans="2:5" ht="15.75">
      <c r="B7" s="93" t="s">
        <v>22</v>
      </c>
      <c r="C7" s="94" t="s">
        <v>23</v>
      </c>
      <c r="D7" s="40">
        <v>97459</v>
      </c>
      <c r="E7" s="95">
        <f t="shared" si="0"/>
        <v>1.271869203627618E-2</v>
      </c>
    </row>
    <row r="8" spans="2:5" ht="15.75">
      <c r="B8" s="93" t="s">
        <v>24</v>
      </c>
      <c r="C8" s="94" t="s">
        <v>25</v>
      </c>
      <c r="D8" s="40">
        <v>125602</v>
      </c>
      <c r="E8" s="95">
        <f t="shared" si="0"/>
        <v>1.6391438011269979E-2</v>
      </c>
    </row>
    <row r="9" spans="2:5" ht="15.75">
      <c r="B9" s="93" t="s">
        <v>26</v>
      </c>
      <c r="C9" s="94" t="s">
        <v>27</v>
      </c>
      <c r="D9" s="40">
        <v>105096</v>
      </c>
      <c r="E9" s="95">
        <f t="shared" si="0"/>
        <v>1.3715343459757246E-2</v>
      </c>
    </row>
    <row r="10" spans="2:5" ht="15.75">
      <c r="B10" s="93" t="s">
        <v>28</v>
      </c>
      <c r="C10" s="94" t="s">
        <v>29</v>
      </c>
      <c r="D10" s="40">
        <v>158234</v>
      </c>
      <c r="E10" s="95">
        <f t="shared" si="0"/>
        <v>2.0650011960600099E-2</v>
      </c>
    </row>
    <row r="11" spans="2:5" ht="15.75">
      <c r="B11" s="93" t="s">
        <v>30</v>
      </c>
      <c r="C11" s="94" t="s">
        <v>31</v>
      </c>
      <c r="D11" s="40">
        <v>69826</v>
      </c>
      <c r="E11" s="95">
        <f t="shared" si="0"/>
        <v>9.11250259211587E-3</v>
      </c>
    </row>
    <row r="12" spans="2:5" ht="15.75">
      <c r="B12" s="93" t="s">
        <v>32</v>
      </c>
      <c r="C12" s="94" t="s">
        <v>33</v>
      </c>
      <c r="D12" s="40">
        <v>58461</v>
      </c>
      <c r="E12" s="95">
        <f t="shared" si="0"/>
        <v>7.6293359785421745E-3</v>
      </c>
    </row>
    <row r="13" spans="2:5" ht="15.75">
      <c r="B13" s="93" t="s">
        <v>34</v>
      </c>
      <c r="C13" s="94" t="s">
        <v>35</v>
      </c>
      <c r="D13" s="40">
        <v>137324</v>
      </c>
      <c r="E13" s="95">
        <f t="shared" si="0"/>
        <v>1.7921194196427116E-2</v>
      </c>
    </row>
    <row r="14" spans="2:5" ht="15.75">
      <c r="B14" s="93" t="s">
        <v>36</v>
      </c>
      <c r="C14" s="94" t="s">
        <v>37</v>
      </c>
      <c r="D14" s="40">
        <v>48817</v>
      </c>
      <c r="E14" s="95">
        <f t="shared" si="0"/>
        <v>6.3707650307810908E-3</v>
      </c>
    </row>
    <row r="15" spans="2:5" ht="15.75">
      <c r="B15" s="93" t="s">
        <v>38</v>
      </c>
      <c r="C15" s="94" t="s">
        <v>39</v>
      </c>
      <c r="D15" s="40">
        <v>72334</v>
      </c>
      <c r="E15" s="95">
        <f t="shared" si="0"/>
        <v>9.4398041202146676E-3</v>
      </c>
    </row>
    <row r="16" spans="2:5" ht="15.75">
      <c r="B16" s="93" t="s">
        <v>40</v>
      </c>
      <c r="C16" s="94" t="s">
        <v>41</v>
      </c>
      <c r="D16" s="40">
        <v>48071</v>
      </c>
      <c r="E16" s="95">
        <f t="shared" si="0"/>
        <v>6.2734097915619104E-3</v>
      </c>
    </row>
    <row r="17" spans="2:5" ht="15.75">
      <c r="B17" s="93" t="s">
        <v>42</v>
      </c>
      <c r="C17" s="94" t="s">
        <v>43</v>
      </c>
      <c r="D17" s="40">
        <v>217754</v>
      </c>
      <c r="E17" s="95">
        <f t="shared" si="0"/>
        <v>2.8417550617872985E-2</v>
      </c>
    </row>
    <row r="18" spans="2:5" ht="15.75">
      <c r="B18" s="93" t="s">
        <v>44</v>
      </c>
      <c r="C18" s="94" t="s">
        <v>45</v>
      </c>
      <c r="D18" s="40">
        <v>178561</v>
      </c>
      <c r="E18" s="95">
        <f t="shared" si="0"/>
        <v>2.3302746474820293E-2</v>
      </c>
    </row>
    <row r="19" spans="2:5" ht="15.75">
      <c r="B19" s="93" t="s">
        <v>46</v>
      </c>
      <c r="C19" s="94" t="s">
        <v>47</v>
      </c>
      <c r="D19" s="40">
        <v>54339</v>
      </c>
      <c r="E19" s="95">
        <f t="shared" si="0"/>
        <v>7.0914026058056349E-3</v>
      </c>
    </row>
    <row r="20" spans="2:5" ht="15.75">
      <c r="B20" s="93" t="s">
        <v>48</v>
      </c>
      <c r="C20" s="94" t="s">
        <v>49</v>
      </c>
      <c r="D20" s="40">
        <v>68371</v>
      </c>
      <c r="E20" s="95">
        <f t="shared" si="0"/>
        <v>8.9226207247379789E-3</v>
      </c>
    </row>
    <row r="21" spans="2:5" ht="15.75">
      <c r="B21" s="93" t="s">
        <v>50</v>
      </c>
      <c r="C21" s="94" t="s">
        <v>51</v>
      </c>
      <c r="D21" s="40">
        <v>132438</v>
      </c>
      <c r="E21" s="95">
        <f t="shared" si="0"/>
        <v>1.7283556530441977E-2</v>
      </c>
    </row>
    <row r="22" spans="2:5" ht="15.75">
      <c r="B22" s="93" t="s">
        <v>52</v>
      </c>
      <c r="C22" s="94" t="s">
        <v>53</v>
      </c>
      <c r="D22" s="40">
        <v>124390</v>
      </c>
      <c r="E22" s="95">
        <f t="shared" si="0"/>
        <v>1.6233268373289221E-2</v>
      </c>
    </row>
    <row r="23" spans="2:5" ht="15.75">
      <c r="B23" s="93" t="s">
        <v>54</v>
      </c>
      <c r="C23" s="94" t="s">
        <v>55</v>
      </c>
      <c r="D23" s="40">
        <v>71313</v>
      </c>
      <c r="E23" s="95">
        <f t="shared" si="0"/>
        <v>9.3065605555460573E-3</v>
      </c>
    </row>
    <row r="24" spans="2:5" ht="15.75">
      <c r="B24" s="93" t="s">
        <v>56</v>
      </c>
      <c r="C24" s="94" t="s">
        <v>57</v>
      </c>
      <c r="D24" s="40">
        <v>99212</v>
      </c>
      <c r="E24" s="95">
        <f t="shared" si="0"/>
        <v>1.2947463798141089E-2</v>
      </c>
    </row>
    <row r="25" spans="2:5" ht="15.75">
      <c r="B25" s="93" t="s">
        <v>58</v>
      </c>
      <c r="C25" s="94" t="s">
        <v>59</v>
      </c>
      <c r="D25" s="40">
        <v>107627</v>
      </c>
      <c r="E25" s="95">
        <f t="shared" si="0"/>
        <v>1.4045646556893632E-2</v>
      </c>
    </row>
    <row r="26" spans="2:5" ht="15.75">
      <c r="B26" s="93" t="s">
        <v>60</v>
      </c>
      <c r="C26" s="94" t="s">
        <v>61</v>
      </c>
      <c r="D26" s="40">
        <v>34031</v>
      </c>
      <c r="E26" s="95">
        <f t="shared" si="0"/>
        <v>4.4411476486164924E-3</v>
      </c>
    </row>
    <row r="27" spans="2:5" ht="15.75">
      <c r="B27" s="93" t="s">
        <v>62</v>
      </c>
      <c r="C27" s="94" t="s">
        <v>63</v>
      </c>
      <c r="D27" s="40">
        <v>199825</v>
      </c>
      <c r="E27" s="95">
        <f t="shared" si="0"/>
        <v>2.6077762301571817E-2</v>
      </c>
    </row>
    <row r="28" spans="2:5" ht="15.75">
      <c r="B28" s="93" t="s">
        <v>64</v>
      </c>
      <c r="C28" s="94" t="s">
        <v>65</v>
      </c>
      <c r="D28" s="40">
        <v>23198</v>
      </c>
      <c r="E28" s="95">
        <f t="shared" si="0"/>
        <v>3.0274086319122383E-3</v>
      </c>
    </row>
    <row r="29" spans="2:5" ht="15.75">
      <c r="B29" s="93" t="s">
        <v>66</v>
      </c>
      <c r="C29" s="94" t="s">
        <v>67</v>
      </c>
      <c r="D29" s="40">
        <v>135158</v>
      </c>
      <c r="E29" s="95">
        <f t="shared" si="0"/>
        <v>1.7638524694887244E-2</v>
      </c>
    </row>
    <row r="30" spans="2:5" ht="15.75">
      <c r="B30" s="93" t="s">
        <v>68</v>
      </c>
      <c r="C30" s="94" t="s">
        <v>69</v>
      </c>
      <c r="D30" s="40">
        <v>41507</v>
      </c>
      <c r="E30" s="95">
        <f t="shared" si="0"/>
        <v>5.4167880888344368E-3</v>
      </c>
    </row>
    <row r="31" spans="2:5" ht="15.75">
      <c r="B31" s="93" t="s">
        <v>70</v>
      </c>
      <c r="C31" s="94" t="s">
        <v>71</v>
      </c>
      <c r="D31" s="40">
        <v>161750</v>
      </c>
      <c r="E31" s="95">
        <f t="shared" si="0"/>
        <v>2.110886051434626E-2</v>
      </c>
    </row>
    <row r="32" spans="2:5" ht="15.75">
      <c r="B32" s="93" t="s">
        <v>72</v>
      </c>
      <c r="C32" s="94" t="s">
        <v>73</v>
      </c>
      <c r="D32" s="40">
        <v>105334</v>
      </c>
      <c r="E32" s="95">
        <f t="shared" si="0"/>
        <v>1.3746403174146207E-2</v>
      </c>
    </row>
    <row r="33" spans="2:13" ht="15.75">
      <c r="B33" s="93" t="s">
        <v>74</v>
      </c>
      <c r="C33" s="94" t="s">
        <v>75</v>
      </c>
      <c r="D33" s="40">
        <v>77782</v>
      </c>
      <c r="E33" s="95">
        <f t="shared" si="0"/>
        <v>1.0150784473118273E-2</v>
      </c>
    </row>
    <row r="34" spans="2:13" ht="15.75">
      <c r="B34" s="93" t="s">
        <v>76</v>
      </c>
      <c r="C34" s="94" t="s">
        <v>77</v>
      </c>
      <c r="D34" s="40">
        <v>173515</v>
      </c>
      <c r="E34" s="95">
        <f t="shared" si="0"/>
        <v>2.2644228328573671E-2</v>
      </c>
    </row>
    <row r="35" spans="2:13" ht="15.75">
      <c r="B35" s="93" t="s">
        <v>78</v>
      </c>
      <c r="C35" s="94" t="s">
        <v>79</v>
      </c>
      <c r="D35" s="40">
        <v>123034</v>
      </c>
      <c r="E35" s="95">
        <f t="shared" si="0"/>
        <v>1.6056306303073125E-2</v>
      </c>
    </row>
    <row r="36" spans="2:13" ht="15.75">
      <c r="B36" s="93" t="s">
        <v>80</v>
      </c>
      <c r="C36" s="94" t="s">
        <v>81</v>
      </c>
      <c r="D36" s="40">
        <v>69402</v>
      </c>
      <c r="E36" s="95">
        <f t="shared" si="0"/>
        <v>9.0571693194229311E-3</v>
      </c>
    </row>
    <row r="37" spans="2:13" ht="15.75">
      <c r="B37" s="93" t="s">
        <v>82</v>
      </c>
      <c r="C37" s="94" t="s">
        <v>83</v>
      </c>
      <c r="D37" s="40">
        <v>182019</v>
      </c>
      <c r="E37" s="95">
        <f t="shared" si="0"/>
        <v>2.3754025854471665E-2</v>
      </c>
    </row>
    <row r="38" spans="2:13" ht="15.75">
      <c r="B38" s="93" t="s">
        <v>84</v>
      </c>
      <c r="C38" s="94" t="s">
        <v>85</v>
      </c>
      <c r="D38" s="40">
        <v>168451</v>
      </c>
      <c r="E38" s="95">
        <f t="shared" si="0"/>
        <v>2.1983361128297633E-2</v>
      </c>
    </row>
    <row r="39" spans="2:13" ht="15.75">
      <c r="B39" s="93" t="s">
        <v>86</v>
      </c>
      <c r="C39" s="94" t="s">
        <v>87</v>
      </c>
      <c r="D39" s="40">
        <v>41707</v>
      </c>
      <c r="E39" s="95">
        <f t="shared" si="0"/>
        <v>5.4428886891612948E-3</v>
      </c>
    </row>
    <row r="40" spans="2:13" ht="15.75">
      <c r="B40" s="93" t="s">
        <v>88</v>
      </c>
      <c r="C40" s="94" t="s">
        <v>89</v>
      </c>
      <c r="D40" s="40">
        <v>367830</v>
      </c>
      <c r="E40" s="95">
        <f t="shared" si="0"/>
        <v>4.8002919091140558E-2</v>
      </c>
      <c r="M40" s="17"/>
    </row>
    <row r="41" spans="2:13" ht="15.75">
      <c r="B41" s="93" t="s">
        <v>90</v>
      </c>
      <c r="C41" s="94" t="s">
        <v>91</v>
      </c>
      <c r="D41" s="40">
        <v>58180</v>
      </c>
      <c r="E41" s="95">
        <f t="shared" si="0"/>
        <v>7.5926646350829392E-3</v>
      </c>
    </row>
    <row r="42" spans="2:13" ht="15.75">
      <c r="B42" s="93" t="s">
        <v>92</v>
      </c>
      <c r="C42" s="94" t="s">
        <v>93</v>
      </c>
      <c r="D42" s="40">
        <v>86906</v>
      </c>
      <c r="E42" s="95">
        <f t="shared" si="0"/>
        <v>1.1341493860029528E-2</v>
      </c>
    </row>
    <row r="43" spans="2:13" ht="15.75">
      <c r="B43" s="93" t="s">
        <v>94</v>
      </c>
      <c r="C43" s="94" t="s">
        <v>95</v>
      </c>
      <c r="D43" s="40">
        <v>108949</v>
      </c>
      <c r="E43" s="95">
        <f t="shared" si="0"/>
        <v>1.4218171525054162E-2</v>
      </c>
    </row>
    <row r="44" spans="2:13" ht="15.75">
      <c r="B44" s="93" t="s">
        <v>96</v>
      </c>
      <c r="C44" s="94" t="s">
        <v>97</v>
      </c>
      <c r="D44" s="40">
        <v>85148</v>
      </c>
      <c r="E44" s="95">
        <f t="shared" si="0"/>
        <v>1.1112069583156447E-2</v>
      </c>
    </row>
    <row r="45" spans="2:13" ht="15.75">
      <c r="B45" s="93" t="s">
        <v>98</v>
      </c>
      <c r="C45" s="94" t="s">
        <v>99</v>
      </c>
      <c r="D45" s="40">
        <v>41998</v>
      </c>
      <c r="E45" s="95">
        <f t="shared" si="0"/>
        <v>5.4808650626368728E-3</v>
      </c>
    </row>
    <row r="46" spans="2:13" ht="15.75">
      <c r="B46" s="93" t="s">
        <v>100</v>
      </c>
      <c r="C46" s="94" t="s">
        <v>101</v>
      </c>
      <c r="D46" s="40">
        <v>2473748</v>
      </c>
      <c r="E46" s="95">
        <f t="shared" si="0"/>
        <v>0.32283153928681935</v>
      </c>
    </row>
    <row r="47" spans="2:13" ht="15.75">
      <c r="B47" s="93" t="s">
        <v>102</v>
      </c>
      <c r="C47" s="94" t="s">
        <v>103</v>
      </c>
      <c r="D47" s="40">
        <v>752631</v>
      </c>
      <c r="E47" s="95">
        <f t="shared" si="0"/>
        <v>9.8220604623016627E-2</v>
      </c>
    </row>
    <row r="48" spans="2:13" ht="16.5" thickBot="1">
      <c r="B48" s="90" t="s">
        <v>104</v>
      </c>
      <c r="C48" s="91" t="s">
        <v>12</v>
      </c>
      <c r="D48" s="36">
        <f>SUM(D5:D47)</f>
        <v>7662659</v>
      </c>
      <c r="E48" s="92">
        <f t="shared" si="0"/>
        <v>1</v>
      </c>
    </row>
    <row r="49" spans="4:4">
      <c r="D49" s="22"/>
    </row>
  </sheetData>
  <mergeCells count="3">
    <mergeCell ref="B3:C3"/>
    <mergeCell ref="D3:E3"/>
    <mergeCell ref="B2:E2"/>
  </mergeCells>
  <phoneticPr fontId="6" type="noConversion"/>
  <printOptions horizontalCentered="1" verticalCentered="1"/>
  <pageMargins left="0.27" right="0.28000000000000003" top="0.26" bottom="0.55000000000000004" header="0.21" footer="0.15"/>
  <pageSetup scale="8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L53"/>
  <sheetViews>
    <sheetView workbookViewId="0">
      <selection activeCell="H11" sqref="H11"/>
    </sheetView>
  </sheetViews>
  <sheetFormatPr defaultRowHeight="15"/>
  <cols>
    <col min="2" max="2" width="11.42578125" customWidth="1"/>
    <col min="3" max="3" width="19.28515625" customWidth="1"/>
    <col min="4" max="4" width="32.28515625" customWidth="1"/>
    <col min="5" max="16384" width="9.140625" style="8"/>
  </cols>
  <sheetData>
    <row r="1" spans="2:4" ht="15.75" thickBot="1"/>
    <row r="2" spans="2:4" ht="55.5" customHeight="1">
      <c r="B2" s="166" t="s">
        <v>256</v>
      </c>
      <c r="C2" s="167"/>
      <c r="D2" s="168"/>
    </row>
    <row r="3" spans="2:4" ht="54.75" customHeight="1">
      <c r="B3" s="164" t="s">
        <v>13</v>
      </c>
      <c r="C3" s="165"/>
      <c r="D3" s="96" t="s">
        <v>4</v>
      </c>
    </row>
    <row r="4" spans="2:4">
      <c r="B4" s="87" t="s">
        <v>15</v>
      </c>
      <c r="C4" s="88" t="s">
        <v>155</v>
      </c>
      <c r="D4" s="97"/>
    </row>
    <row r="5" spans="2:4" ht="15.75">
      <c r="B5" s="99"/>
      <c r="C5" s="100" t="s">
        <v>156</v>
      </c>
      <c r="D5" s="101">
        <v>11660</v>
      </c>
    </row>
    <row r="6" spans="2:4" ht="15.75">
      <c r="B6" s="102" t="s">
        <v>20</v>
      </c>
      <c r="C6" s="94" t="s">
        <v>21</v>
      </c>
      <c r="D6" s="101">
        <v>74522</v>
      </c>
    </row>
    <row r="7" spans="2:4" ht="15.75">
      <c r="B7" s="102" t="s">
        <v>22</v>
      </c>
      <c r="C7" s="94" t="s">
        <v>23</v>
      </c>
      <c r="D7" s="101">
        <v>95515</v>
      </c>
    </row>
    <row r="8" spans="2:4" ht="15.75">
      <c r="B8" s="102" t="s">
        <v>24</v>
      </c>
      <c r="C8" s="94" t="s">
        <v>25</v>
      </c>
      <c r="D8" s="101">
        <v>141481</v>
      </c>
    </row>
    <row r="9" spans="2:4" ht="15.75">
      <c r="B9" s="102" t="s">
        <v>26</v>
      </c>
      <c r="C9" s="94" t="s">
        <v>27</v>
      </c>
      <c r="D9" s="101">
        <v>90146</v>
      </c>
    </row>
    <row r="10" spans="2:4" ht="15.75">
      <c r="B10" s="102" t="s">
        <v>28</v>
      </c>
      <c r="C10" s="94" t="s">
        <v>29</v>
      </c>
      <c r="D10" s="101">
        <v>127444</v>
      </c>
    </row>
    <row r="11" spans="2:4" ht="15.75">
      <c r="B11" s="102" t="s">
        <v>30</v>
      </c>
      <c r="C11" s="94" t="s">
        <v>31</v>
      </c>
      <c r="D11" s="101">
        <v>48597</v>
      </c>
    </row>
    <row r="12" spans="2:4" ht="15.75">
      <c r="B12" s="102" t="s">
        <v>32</v>
      </c>
      <c r="C12" s="94" t="s">
        <v>33</v>
      </c>
      <c r="D12" s="101">
        <v>47586</v>
      </c>
    </row>
    <row r="13" spans="2:4" ht="15.75">
      <c r="B13" s="102" t="s">
        <v>34</v>
      </c>
      <c r="C13" s="94" t="s">
        <v>35</v>
      </c>
      <c r="D13" s="101">
        <v>130726</v>
      </c>
    </row>
    <row r="14" spans="2:4" ht="15.75">
      <c r="B14" s="102" t="s">
        <v>36</v>
      </c>
      <c r="C14" s="94" t="s">
        <v>37</v>
      </c>
      <c r="D14" s="101">
        <v>53079</v>
      </c>
    </row>
    <row r="15" spans="2:4" ht="15.75">
      <c r="B15" s="102" t="s">
        <v>38</v>
      </c>
      <c r="C15" s="94" t="s">
        <v>39</v>
      </c>
      <c r="D15" s="101">
        <v>69624</v>
      </c>
    </row>
    <row r="16" spans="2:4" ht="15.75">
      <c r="B16" s="102" t="s">
        <v>40</v>
      </c>
      <c r="C16" s="94" t="s">
        <v>41</v>
      </c>
      <c r="D16" s="101">
        <v>43047</v>
      </c>
    </row>
    <row r="17" spans="2:4" ht="15.75">
      <c r="B17" s="102" t="s">
        <v>42</v>
      </c>
      <c r="C17" s="94" t="s">
        <v>43</v>
      </c>
      <c r="D17" s="101">
        <v>172049</v>
      </c>
    </row>
    <row r="18" spans="2:4" ht="15.75">
      <c r="B18" s="102" t="s">
        <v>44</v>
      </c>
      <c r="C18" s="94" t="s">
        <v>45</v>
      </c>
      <c r="D18" s="101">
        <v>132336</v>
      </c>
    </row>
    <row r="19" spans="2:4" ht="15.75">
      <c r="B19" s="102" t="s">
        <v>46</v>
      </c>
      <c r="C19" s="94" t="s">
        <v>47</v>
      </c>
      <c r="D19" s="101">
        <v>39287</v>
      </c>
    </row>
    <row r="20" spans="2:4" ht="15.75">
      <c r="B20" s="102" t="s">
        <v>48</v>
      </c>
      <c r="C20" s="94" t="s">
        <v>49</v>
      </c>
      <c r="D20" s="101">
        <v>85767</v>
      </c>
    </row>
    <row r="21" spans="2:4" ht="15.75">
      <c r="B21" s="102" t="s">
        <v>50</v>
      </c>
      <c r="C21" s="94" t="s">
        <v>51</v>
      </c>
      <c r="D21" s="101">
        <v>105439</v>
      </c>
    </row>
    <row r="22" spans="2:4" ht="15.75">
      <c r="B22" s="102" t="s">
        <v>52</v>
      </c>
      <c r="C22" s="94" t="s">
        <v>53</v>
      </c>
      <c r="D22" s="101">
        <v>83907</v>
      </c>
    </row>
    <row r="23" spans="2:4" ht="15.75">
      <c r="B23" s="102" t="s">
        <v>54</v>
      </c>
      <c r="C23" s="94" t="s">
        <v>55</v>
      </c>
      <c r="D23" s="101">
        <v>65597</v>
      </c>
    </row>
    <row r="24" spans="2:4" ht="15.75">
      <c r="B24" s="102" t="s">
        <v>56</v>
      </c>
      <c r="C24" s="94" t="s">
        <v>57</v>
      </c>
      <c r="D24" s="101">
        <v>57007</v>
      </c>
    </row>
    <row r="25" spans="2:4" ht="15.75">
      <c r="B25" s="102" t="s">
        <v>58</v>
      </c>
      <c r="C25" s="94" t="s">
        <v>59</v>
      </c>
      <c r="D25" s="101">
        <v>80852</v>
      </c>
    </row>
    <row r="26" spans="2:4" ht="15.75">
      <c r="B26" s="102" t="s">
        <v>60</v>
      </c>
      <c r="C26" s="94" t="s">
        <v>61</v>
      </c>
      <c r="D26" s="101">
        <v>45594</v>
      </c>
    </row>
    <row r="27" spans="2:4" ht="15.75">
      <c r="B27" s="102" t="s">
        <v>62</v>
      </c>
      <c r="C27" s="94" t="s">
        <v>63</v>
      </c>
      <c r="D27" s="101">
        <v>133270</v>
      </c>
    </row>
    <row r="28" spans="2:4" ht="15.75">
      <c r="B28" s="102" t="s">
        <v>64</v>
      </c>
      <c r="C28" s="94" t="s">
        <v>65</v>
      </c>
      <c r="D28" s="101">
        <v>43369</v>
      </c>
    </row>
    <row r="29" spans="2:4" ht="15.75">
      <c r="B29" s="102" t="s">
        <v>66</v>
      </c>
      <c r="C29" s="94" t="s">
        <v>67</v>
      </c>
      <c r="D29" s="101">
        <v>83284</v>
      </c>
    </row>
    <row r="30" spans="2:4" ht="15.75">
      <c r="B30" s="102" t="s">
        <v>68</v>
      </c>
      <c r="C30" s="94" t="s">
        <v>69</v>
      </c>
      <c r="D30" s="101">
        <v>36266</v>
      </c>
    </row>
    <row r="31" spans="2:4" ht="15.75">
      <c r="B31" s="102" t="s">
        <v>70</v>
      </c>
      <c r="C31" s="94" t="s">
        <v>71</v>
      </c>
      <c r="D31" s="101">
        <v>107214</v>
      </c>
    </row>
    <row r="32" spans="2:4" ht="15.75">
      <c r="B32" s="102" t="s">
        <v>72</v>
      </c>
      <c r="C32" s="94" t="s">
        <v>73</v>
      </c>
      <c r="D32" s="101">
        <v>66699</v>
      </c>
    </row>
    <row r="33" spans="2:12" ht="15.75">
      <c r="B33" s="102" t="s">
        <v>74</v>
      </c>
      <c r="C33" s="94" t="s">
        <v>75</v>
      </c>
      <c r="D33" s="101">
        <v>63517</v>
      </c>
    </row>
    <row r="34" spans="2:12" ht="15.75">
      <c r="B34" s="102" t="s">
        <v>76</v>
      </c>
      <c r="C34" s="94" t="s">
        <v>77</v>
      </c>
      <c r="D34" s="101">
        <v>159574</v>
      </c>
    </row>
    <row r="35" spans="2:12" ht="15.75">
      <c r="B35" s="102" t="s">
        <v>78</v>
      </c>
      <c r="C35" s="94" t="s">
        <v>79</v>
      </c>
      <c r="D35" s="101">
        <v>62284</v>
      </c>
    </row>
    <row r="36" spans="2:12" ht="15.75">
      <c r="B36" s="102" t="s">
        <v>80</v>
      </c>
      <c r="C36" s="94" t="s">
        <v>81</v>
      </c>
      <c r="D36" s="101">
        <v>42352</v>
      </c>
    </row>
    <row r="37" spans="2:12" ht="15.75">
      <c r="B37" s="102" t="s">
        <v>82</v>
      </c>
      <c r="C37" s="94" t="s">
        <v>83</v>
      </c>
      <c r="D37" s="101">
        <v>97026</v>
      </c>
    </row>
    <row r="38" spans="2:12" ht="15.75">
      <c r="B38" s="102" t="s">
        <v>84</v>
      </c>
      <c r="C38" s="94" t="s">
        <v>85</v>
      </c>
      <c r="D38" s="101">
        <v>88956</v>
      </c>
    </row>
    <row r="39" spans="2:12" ht="15.75">
      <c r="B39" s="102" t="s">
        <v>86</v>
      </c>
      <c r="C39" s="94" t="s">
        <v>87</v>
      </c>
      <c r="D39" s="101">
        <v>52217</v>
      </c>
    </row>
    <row r="40" spans="2:12" ht="15.75">
      <c r="B40" s="102" t="s">
        <v>88</v>
      </c>
      <c r="C40" s="94" t="s">
        <v>89</v>
      </c>
      <c r="D40" s="101">
        <v>168165</v>
      </c>
    </row>
    <row r="41" spans="2:12" ht="15.75">
      <c r="B41" s="102" t="s">
        <v>90</v>
      </c>
      <c r="C41" s="94" t="s">
        <v>91</v>
      </c>
      <c r="D41" s="101">
        <v>34563</v>
      </c>
    </row>
    <row r="42" spans="2:12" ht="15.75">
      <c r="B42" s="102" t="s">
        <v>92</v>
      </c>
      <c r="C42" s="94" t="s">
        <v>93</v>
      </c>
      <c r="D42" s="101">
        <v>47995</v>
      </c>
    </row>
    <row r="43" spans="2:12" ht="15.75">
      <c r="B43" s="102" t="s">
        <v>94</v>
      </c>
      <c r="C43" s="94" t="s">
        <v>95</v>
      </c>
      <c r="D43" s="101">
        <v>66763</v>
      </c>
    </row>
    <row r="44" spans="2:12" ht="15.75">
      <c r="B44" s="102" t="s">
        <v>96</v>
      </c>
      <c r="C44" s="94" t="s">
        <v>97</v>
      </c>
      <c r="D44" s="101">
        <v>44770</v>
      </c>
      <c r="L44" s="17"/>
    </row>
    <row r="45" spans="2:12" ht="15.75">
      <c r="B45" s="102" t="s">
        <v>98</v>
      </c>
      <c r="C45" s="94" t="s">
        <v>99</v>
      </c>
      <c r="D45" s="101">
        <v>48567</v>
      </c>
    </row>
    <row r="46" spans="2:12" ht="15.75">
      <c r="B46" s="102" t="s">
        <v>100</v>
      </c>
      <c r="C46" s="94" t="s">
        <v>101</v>
      </c>
      <c r="D46" s="101">
        <v>62061</v>
      </c>
    </row>
    <row r="47" spans="2:12" ht="15.75">
      <c r="B47" s="102">
        <v>421</v>
      </c>
      <c r="C47" s="94" t="s">
        <v>101</v>
      </c>
      <c r="D47" s="101">
        <v>90299</v>
      </c>
    </row>
    <row r="48" spans="2:12" ht="15.75">
      <c r="B48" s="102">
        <v>431</v>
      </c>
      <c r="C48" s="94" t="s">
        <v>101</v>
      </c>
      <c r="D48" s="101">
        <v>118155</v>
      </c>
    </row>
    <row r="49" spans="2:4" ht="15.75">
      <c r="B49" s="102">
        <v>441</v>
      </c>
      <c r="C49" s="94" t="s">
        <v>101</v>
      </c>
      <c r="D49" s="101">
        <v>89429</v>
      </c>
    </row>
    <row r="50" spans="2:4" ht="15.75">
      <c r="B50" s="102">
        <v>451</v>
      </c>
      <c r="C50" s="94" t="s">
        <v>101</v>
      </c>
      <c r="D50" s="101">
        <v>74110</v>
      </c>
    </row>
    <row r="51" spans="2:4" ht="15.75">
      <c r="B51" s="102">
        <v>461</v>
      </c>
      <c r="C51" s="94" t="s">
        <v>101</v>
      </c>
      <c r="D51" s="101">
        <v>108654</v>
      </c>
    </row>
    <row r="52" spans="2:4" ht="15.75">
      <c r="B52" s="102" t="s">
        <v>102</v>
      </c>
      <c r="C52" s="94" t="s">
        <v>103</v>
      </c>
      <c r="D52" s="101">
        <v>127951</v>
      </c>
    </row>
    <row r="53" spans="2:4" ht="16.5" thickBot="1">
      <c r="B53" s="90" t="s">
        <v>104</v>
      </c>
      <c r="C53" s="91" t="s">
        <v>12</v>
      </c>
      <c r="D53" s="98">
        <f>SUM(D5:D52)</f>
        <v>3918772</v>
      </c>
    </row>
  </sheetData>
  <mergeCells count="2">
    <mergeCell ref="B3:C3"/>
    <mergeCell ref="B2:D2"/>
  </mergeCells>
  <phoneticPr fontId="6" type="noConversion"/>
  <printOptions horizontalCentered="1" verticalCentered="1"/>
  <pageMargins left="0.27" right="0.28000000000000003" top="0.26" bottom="0.55000000000000004" header="0.21" footer="0.15"/>
  <pageSetup scale="7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dimension ref="B1:C16"/>
  <sheetViews>
    <sheetView workbookViewId="0">
      <selection activeCell="D22" sqref="D22"/>
    </sheetView>
  </sheetViews>
  <sheetFormatPr defaultRowHeight="12.75"/>
  <cols>
    <col min="1" max="1" width="12.140625" customWidth="1"/>
    <col min="2" max="2" width="28.28515625" customWidth="1"/>
    <col min="3" max="3" width="32.28515625" customWidth="1"/>
  </cols>
  <sheetData>
    <row r="1" spans="2:3" ht="16.5" thickBot="1">
      <c r="B1" s="160"/>
      <c r="C1" s="160"/>
    </row>
    <row r="2" spans="2:3" ht="43.5" customHeight="1">
      <c r="B2" s="161" t="s">
        <v>257</v>
      </c>
      <c r="C2" s="163"/>
    </row>
    <row r="3" spans="2:3">
      <c r="B3" s="87" t="s">
        <v>153</v>
      </c>
      <c r="C3" s="97" t="s">
        <v>14</v>
      </c>
    </row>
    <row r="4" spans="2:3" ht="15">
      <c r="B4" s="103" t="s">
        <v>167</v>
      </c>
      <c r="C4" s="41">
        <v>108011</v>
      </c>
    </row>
    <row r="5" spans="2:3" ht="15">
      <c r="B5" s="103" t="s">
        <v>171</v>
      </c>
      <c r="C5" s="41">
        <v>107613</v>
      </c>
    </row>
    <row r="6" spans="2:3" ht="15">
      <c r="B6" s="103" t="s">
        <v>175</v>
      </c>
      <c r="C6" s="41">
        <v>107162</v>
      </c>
    </row>
    <row r="7" spans="2:3" ht="15">
      <c r="B7" s="103" t="s">
        <v>178</v>
      </c>
      <c r="C7" s="41">
        <v>106920</v>
      </c>
    </row>
    <row r="8" spans="2:3" ht="15">
      <c r="B8" s="103" t="s">
        <v>183</v>
      </c>
      <c r="C8" s="41">
        <v>106677</v>
      </c>
    </row>
    <row r="9" spans="2:3" ht="15">
      <c r="B9" s="103" t="s">
        <v>187</v>
      </c>
      <c r="C9" s="41">
        <v>106275</v>
      </c>
    </row>
    <row r="10" spans="2:3" ht="15">
      <c r="B10" s="103" t="s">
        <v>190</v>
      </c>
      <c r="C10" s="41">
        <v>105881</v>
      </c>
    </row>
    <row r="11" spans="2:3" ht="15">
      <c r="B11" s="103" t="s">
        <v>194</v>
      </c>
      <c r="C11" s="41">
        <v>105530</v>
      </c>
    </row>
    <row r="12" spans="2:3" ht="15">
      <c r="B12" s="103" t="s">
        <v>198</v>
      </c>
      <c r="C12" s="41">
        <v>105123</v>
      </c>
    </row>
    <row r="13" spans="2:3" ht="15">
      <c r="B13" s="103" t="s">
        <v>202</v>
      </c>
      <c r="C13" s="41">
        <v>104745</v>
      </c>
    </row>
    <row r="14" spans="2:3" ht="15">
      <c r="B14" s="103" t="s">
        <v>6</v>
      </c>
      <c r="C14" s="41">
        <v>104405</v>
      </c>
    </row>
    <row r="15" spans="2:3" ht="15">
      <c r="B15" s="103" t="s">
        <v>5</v>
      </c>
      <c r="C15" s="41">
        <v>104175</v>
      </c>
    </row>
    <row r="16" spans="2:3" ht="15.75" thickBot="1">
      <c r="B16" s="104" t="s">
        <v>215</v>
      </c>
      <c r="C16" s="85">
        <v>103859</v>
      </c>
    </row>
  </sheetData>
  <mergeCells count="2">
    <mergeCell ref="B1:C1"/>
    <mergeCell ref="B2:C2"/>
  </mergeCells>
  <phoneticPr fontId="30" type="noConversion"/>
  <pageMargins left="0.55118110236220474" right="0.55118110236220474" top="0.39370078740157483" bottom="0.39370078740157483" header="0.51181102362204722" footer="0.51181102362204722"/>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H15"/>
  <sheetViews>
    <sheetView zoomScaleNormal="100" workbookViewId="0">
      <selection activeCell="E24" sqref="E24"/>
    </sheetView>
  </sheetViews>
  <sheetFormatPr defaultColWidth="11.42578125" defaultRowHeight="12.75"/>
  <cols>
    <col min="2" max="2" width="6.28515625" customWidth="1"/>
    <col min="3" max="3" width="19.28515625" style="7" customWidth="1"/>
    <col min="4" max="4" width="24" customWidth="1"/>
    <col min="5" max="6" width="13.85546875" bestFit="1" customWidth="1"/>
  </cols>
  <sheetData>
    <row r="1" spans="2:8" ht="13.5" thickBot="1"/>
    <row r="2" spans="2:8" ht="46.5" customHeight="1">
      <c r="B2" s="174" t="s">
        <v>258</v>
      </c>
      <c r="C2" s="175"/>
      <c r="D2" s="175"/>
      <c r="E2" s="175"/>
      <c r="F2" s="176"/>
    </row>
    <row r="3" spans="2:8" ht="23.25" customHeight="1">
      <c r="B3" s="173" t="s">
        <v>11</v>
      </c>
      <c r="C3" s="171" t="s">
        <v>132</v>
      </c>
      <c r="D3" s="171" t="s">
        <v>105</v>
      </c>
      <c r="E3" s="171" t="s">
        <v>107</v>
      </c>
      <c r="F3" s="172"/>
    </row>
    <row r="4" spans="2:8" ht="15">
      <c r="B4" s="173"/>
      <c r="C4" s="171"/>
      <c r="D4" s="171"/>
      <c r="E4" s="105" t="s">
        <v>138</v>
      </c>
      <c r="F4" s="106" t="s">
        <v>139</v>
      </c>
    </row>
    <row r="5" spans="2:8" ht="15">
      <c r="B5" s="38">
        <f>k_total_tec_0121!B6</f>
        <v>1</v>
      </c>
      <c r="C5" s="39" t="str">
        <f>k_total_tec_0121!C6</f>
        <v>METROPOLITAN LIFE</v>
      </c>
      <c r="D5" s="40">
        <f t="shared" ref="D5:D11" si="0">E5+F5</f>
        <v>1071862</v>
      </c>
      <c r="E5" s="40">
        <v>511870</v>
      </c>
      <c r="F5" s="41">
        <v>559992</v>
      </c>
      <c r="G5" s="4"/>
      <c r="H5" s="4"/>
    </row>
    <row r="6" spans="2:8" ht="15">
      <c r="B6" s="42">
        <f>k_total_tec_0121!B7</f>
        <v>2</v>
      </c>
      <c r="C6" s="39" t="str">
        <f>k_total_tec_0121!C7</f>
        <v>AZT VIITORUL TAU</v>
      </c>
      <c r="D6" s="40">
        <f t="shared" si="0"/>
        <v>1617466</v>
      </c>
      <c r="E6" s="40">
        <v>772552</v>
      </c>
      <c r="F6" s="41">
        <v>844914</v>
      </c>
      <c r="G6" s="4"/>
      <c r="H6" s="4"/>
    </row>
    <row r="7" spans="2:8" ht="15">
      <c r="B7" s="42">
        <f>k_total_tec_0121!B8</f>
        <v>3</v>
      </c>
      <c r="C7" s="43" t="str">
        <f>k_total_tec_0121!C8</f>
        <v>BCR</v>
      </c>
      <c r="D7" s="40">
        <f t="shared" si="0"/>
        <v>694871</v>
      </c>
      <c r="E7" s="40">
        <v>327606</v>
      </c>
      <c r="F7" s="41">
        <v>367265</v>
      </c>
      <c r="G7" s="4"/>
      <c r="H7" s="4"/>
    </row>
    <row r="8" spans="2:8" ht="15">
      <c r="B8" s="42">
        <f>k_total_tec_0121!B9</f>
        <v>4</v>
      </c>
      <c r="C8" s="43" t="str">
        <f>k_total_tec_0121!C9</f>
        <v>BRD</v>
      </c>
      <c r="D8" s="40">
        <f t="shared" si="0"/>
        <v>482487</v>
      </c>
      <c r="E8" s="40">
        <v>226558</v>
      </c>
      <c r="F8" s="41">
        <v>255929</v>
      </c>
      <c r="G8" s="4"/>
      <c r="H8" s="4"/>
    </row>
    <row r="9" spans="2:8" ht="15">
      <c r="B9" s="42">
        <f>k_total_tec_0121!B10</f>
        <v>5</v>
      </c>
      <c r="C9" s="43" t="str">
        <f>k_total_tec_0121!C10</f>
        <v>VITAL</v>
      </c>
      <c r="D9" s="40">
        <f t="shared" si="0"/>
        <v>960586</v>
      </c>
      <c r="E9" s="40">
        <v>451286</v>
      </c>
      <c r="F9" s="41">
        <v>509300</v>
      </c>
      <c r="G9" s="4"/>
      <c r="H9" s="4"/>
    </row>
    <row r="10" spans="2:8" ht="15">
      <c r="B10" s="42">
        <f>k_total_tec_0121!B11</f>
        <v>6</v>
      </c>
      <c r="C10" s="43" t="str">
        <f>k_total_tec_0121!C11</f>
        <v>ARIPI</v>
      </c>
      <c r="D10" s="40">
        <f t="shared" si="0"/>
        <v>795524</v>
      </c>
      <c r="E10" s="40">
        <v>375927</v>
      </c>
      <c r="F10" s="41">
        <v>419597</v>
      </c>
      <c r="G10" s="4"/>
      <c r="H10" s="4"/>
    </row>
    <row r="11" spans="2:8" ht="15">
      <c r="B11" s="42">
        <f>k_total_tec_0121!B12</f>
        <v>7</v>
      </c>
      <c r="C11" s="43" t="s">
        <v>161</v>
      </c>
      <c r="D11" s="40">
        <f t="shared" si="0"/>
        <v>2039863</v>
      </c>
      <c r="E11" s="40">
        <v>1010072</v>
      </c>
      <c r="F11" s="41">
        <v>1029791</v>
      </c>
      <c r="G11" s="4"/>
      <c r="H11" s="4"/>
    </row>
    <row r="12" spans="2:8" ht="15.75" thickBot="1">
      <c r="B12" s="169" t="s">
        <v>12</v>
      </c>
      <c r="C12" s="170"/>
      <c r="D12" s="36">
        <f>SUM(D5:D11)</f>
        <v>7662659</v>
      </c>
      <c r="E12" s="36">
        <f>SUM(E5:E11)</f>
        <v>3675871</v>
      </c>
      <c r="F12" s="37">
        <f>SUM(F5:F11)</f>
        <v>3986788</v>
      </c>
      <c r="G12" s="4"/>
      <c r="H12" s="4"/>
    </row>
    <row r="14" spans="2:8">
      <c r="B14" s="10"/>
      <c r="C14" s="11"/>
    </row>
    <row r="15" spans="2:8">
      <c r="B15" s="14"/>
      <c r="C15" s="14"/>
    </row>
  </sheetData>
  <mergeCells count="6">
    <mergeCell ref="B12:C12"/>
    <mergeCell ref="D3:D4"/>
    <mergeCell ref="E3:F3"/>
    <mergeCell ref="B3:B4"/>
    <mergeCell ref="C3:C4"/>
    <mergeCell ref="B2:F2"/>
  </mergeCells>
  <phoneticPr fontId="0" type="noConversion"/>
  <printOptions horizontalCentered="1" verticalCentered="1"/>
  <pageMargins left="0.74803149606299202" right="0.74803149606299202" top="0.98425196850393704" bottom="0.98425196850393704" header="0.511811023622047" footer="0.511811023622047"/>
  <pageSetup orientation="portrait" r:id="rId1"/>
  <headerFooter alignWithMargins="0"/>
</worksheet>
</file>

<file path=xl/worksheets/sheet14.xml><?xml version="1.0" encoding="utf-8"?>
<worksheet xmlns="http://schemas.openxmlformats.org/spreadsheetml/2006/main" xmlns:r="http://schemas.openxmlformats.org/officeDocument/2006/relationships">
  <dimension ref="A1"/>
  <sheetViews>
    <sheetView workbookViewId="0">
      <selection activeCell="Q23" sqref="Q23"/>
    </sheetView>
  </sheetViews>
  <sheetFormatPr defaultRowHeight="12.7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pageSetUpPr fitToPage="1"/>
  </sheetPr>
  <dimension ref="B1:P17"/>
  <sheetViews>
    <sheetView zoomScaleNormal="100" workbookViewId="0">
      <selection activeCell="J33" sqref="J33"/>
    </sheetView>
  </sheetViews>
  <sheetFormatPr defaultColWidth="11.42578125" defaultRowHeight="12.75"/>
  <cols>
    <col min="2" max="2" width="6.28515625" customWidth="1"/>
    <col min="3" max="3" width="17.42578125" style="7" customWidth="1"/>
    <col min="4" max="4" width="17.140625" customWidth="1"/>
    <col min="5" max="5" width="9" bestFit="1" customWidth="1"/>
    <col min="6" max="7" width="10.140625" bestFit="1" customWidth="1"/>
    <col min="8" max="8" width="11.28515625" bestFit="1" customWidth="1"/>
    <col min="9" max="9" width="9" bestFit="1" customWidth="1"/>
    <col min="10" max="11" width="10.140625" bestFit="1" customWidth="1"/>
    <col min="12" max="12" width="11.28515625" bestFit="1" customWidth="1"/>
    <col min="13" max="13" width="9" bestFit="1" customWidth="1"/>
    <col min="14" max="15" width="10.140625" bestFit="1" customWidth="1"/>
    <col min="16" max="16" width="11.28515625" bestFit="1" customWidth="1"/>
    <col min="17" max="17" width="10" customWidth="1"/>
  </cols>
  <sheetData>
    <row r="1" spans="2:16" ht="13.5" thickBot="1"/>
    <row r="2" spans="2:16" ht="50.25" customHeight="1">
      <c r="B2" s="108" t="s">
        <v>259</v>
      </c>
      <c r="C2" s="109"/>
      <c r="D2" s="109"/>
      <c r="E2" s="109"/>
      <c r="F2" s="109"/>
      <c r="G2" s="109"/>
      <c r="H2" s="109"/>
      <c r="I2" s="109"/>
      <c r="J2" s="109"/>
      <c r="K2" s="109"/>
      <c r="L2" s="109"/>
      <c r="M2" s="109"/>
      <c r="N2" s="109"/>
      <c r="O2" s="109"/>
      <c r="P2" s="110"/>
    </row>
    <row r="3" spans="2:16" ht="23.25" customHeight="1">
      <c r="B3" s="113" t="s">
        <v>11</v>
      </c>
      <c r="C3" s="112" t="s">
        <v>132</v>
      </c>
      <c r="D3" s="112" t="s">
        <v>105</v>
      </c>
      <c r="E3" s="177"/>
      <c r="F3" s="178"/>
      <c r="G3" s="178"/>
      <c r="H3" s="179"/>
      <c r="I3" s="112" t="s">
        <v>107</v>
      </c>
      <c r="J3" s="112"/>
      <c r="K3" s="112"/>
      <c r="L3" s="112"/>
      <c r="M3" s="112"/>
      <c r="N3" s="112"/>
      <c r="O3" s="112"/>
      <c r="P3" s="119"/>
    </row>
    <row r="4" spans="2:16" ht="23.25" customHeight="1">
      <c r="B4" s="113"/>
      <c r="C4" s="112"/>
      <c r="D4" s="112"/>
      <c r="E4" s="112" t="s">
        <v>12</v>
      </c>
      <c r="F4" s="112"/>
      <c r="G4" s="112"/>
      <c r="H4" s="112"/>
      <c r="I4" s="112" t="s">
        <v>140</v>
      </c>
      <c r="J4" s="112"/>
      <c r="K4" s="112"/>
      <c r="L4" s="112"/>
      <c r="M4" s="112" t="s">
        <v>141</v>
      </c>
      <c r="N4" s="112"/>
      <c r="O4" s="112"/>
      <c r="P4" s="119"/>
    </row>
    <row r="5" spans="2:16" ht="47.25" customHeight="1">
      <c r="B5" s="113"/>
      <c r="C5" s="112"/>
      <c r="D5" s="112"/>
      <c r="E5" s="33" t="s">
        <v>142</v>
      </c>
      <c r="F5" s="33" t="s">
        <v>143</v>
      </c>
      <c r="G5" s="33" t="s">
        <v>158</v>
      </c>
      <c r="H5" s="33" t="s">
        <v>157</v>
      </c>
      <c r="I5" s="33" t="s">
        <v>142</v>
      </c>
      <c r="J5" s="33" t="s">
        <v>143</v>
      </c>
      <c r="K5" s="33" t="s">
        <v>158</v>
      </c>
      <c r="L5" s="33" t="s">
        <v>157</v>
      </c>
      <c r="M5" s="33" t="s">
        <v>142</v>
      </c>
      <c r="N5" s="33" t="s">
        <v>143</v>
      </c>
      <c r="O5" s="33" t="s">
        <v>158</v>
      </c>
      <c r="P5" s="45" t="s">
        <v>157</v>
      </c>
    </row>
    <row r="6" spans="2:16" ht="18" hidden="1" customHeight="1">
      <c r="B6" s="107"/>
      <c r="C6" s="82"/>
      <c r="D6" s="28" t="s">
        <v>144</v>
      </c>
      <c r="E6" s="28" t="s">
        <v>145</v>
      </c>
      <c r="F6" s="28" t="s">
        <v>146</v>
      </c>
      <c r="G6" s="28"/>
      <c r="H6" s="28" t="s">
        <v>147</v>
      </c>
      <c r="I6" s="28" t="s">
        <v>145</v>
      </c>
      <c r="J6" s="28" t="s">
        <v>146</v>
      </c>
      <c r="K6" s="28"/>
      <c r="L6" s="28" t="s">
        <v>147</v>
      </c>
      <c r="M6" s="28" t="s">
        <v>148</v>
      </c>
      <c r="N6" s="28" t="s">
        <v>149</v>
      </c>
      <c r="O6" s="28"/>
      <c r="P6" s="29" t="s">
        <v>150</v>
      </c>
    </row>
    <row r="7" spans="2:16" ht="15">
      <c r="B7" s="38">
        <f>k_total_tec_0121!B6</f>
        <v>1</v>
      </c>
      <c r="C7" s="39" t="str">
        <f>k_total_tec_0121!C6</f>
        <v>METROPOLITAN LIFE</v>
      </c>
      <c r="D7" s="40">
        <f>SUM(E7+F7+G7+H7)</f>
        <v>1071862</v>
      </c>
      <c r="E7" s="40">
        <f>I7+M7</f>
        <v>96030</v>
      </c>
      <c r="F7" s="40">
        <f>J7+N7</f>
        <v>341414</v>
      </c>
      <c r="G7" s="40">
        <f>K7+O7</f>
        <v>370289</v>
      </c>
      <c r="H7" s="40">
        <f>L7+P7</f>
        <v>264129</v>
      </c>
      <c r="I7" s="40">
        <v>43856</v>
      </c>
      <c r="J7" s="40">
        <v>160178</v>
      </c>
      <c r="K7" s="40">
        <v>173345</v>
      </c>
      <c r="L7" s="40">
        <v>134491</v>
      </c>
      <c r="M7" s="40">
        <v>52174</v>
      </c>
      <c r="N7" s="40">
        <v>181236</v>
      </c>
      <c r="O7" s="40">
        <v>196944</v>
      </c>
      <c r="P7" s="41">
        <v>129638</v>
      </c>
    </row>
    <row r="8" spans="2:16" ht="15">
      <c r="B8" s="42">
        <f>k_total_tec_0121!B7</f>
        <v>2</v>
      </c>
      <c r="C8" s="39" t="str">
        <f>k_total_tec_0121!C7</f>
        <v>AZT VIITORUL TAU</v>
      </c>
      <c r="D8" s="40">
        <f t="shared" ref="D8:D13" si="0">SUM(E8+F8+G8+H8)</f>
        <v>1617466</v>
      </c>
      <c r="E8" s="40">
        <f t="shared" ref="E8:E13" si="1">I8+M8</f>
        <v>95760</v>
      </c>
      <c r="F8" s="40">
        <f t="shared" ref="F8:F13" si="2">J8+N8</f>
        <v>330665</v>
      </c>
      <c r="G8" s="40">
        <f t="shared" ref="G8:G13" si="3">K8+O8</f>
        <v>654788</v>
      </c>
      <c r="H8" s="40">
        <f t="shared" ref="H8:H13" si="4">L8+P8</f>
        <v>536253</v>
      </c>
      <c r="I8" s="40">
        <v>43720</v>
      </c>
      <c r="J8" s="40">
        <v>153573</v>
      </c>
      <c r="K8" s="40">
        <v>307212</v>
      </c>
      <c r="L8" s="40">
        <v>268047</v>
      </c>
      <c r="M8" s="40">
        <v>52040</v>
      </c>
      <c r="N8" s="40">
        <v>177092</v>
      </c>
      <c r="O8" s="40">
        <v>347576</v>
      </c>
      <c r="P8" s="41">
        <v>268206</v>
      </c>
    </row>
    <row r="9" spans="2:16" ht="15">
      <c r="B9" s="42">
        <f>k_total_tec_0121!B8</f>
        <v>3</v>
      </c>
      <c r="C9" s="43" t="str">
        <f>k_total_tec_0121!C8</f>
        <v>BCR</v>
      </c>
      <c r="D9" s="40">
        <f t="shared" si="0"/>
        <v>694871</v>
      </c>
      <c r="E9" s="40">
        <f t="shared" si="1"/>
        <v>99869</v>
      </c>
      <c r="F9" s="40">
        <f t="shared" si="2"/>
        <v>286680</v>
      </c>
      <c r="G9" s="40">
        <f t="shared" si="3"/>
        <v>176370</v>
      </c>
      <c r="H9" s="40">
        <f t="shared" si="4"/>
        <v>131952</v>
      </c>
      <c r="I9" s="40">
        <v>45463</v>
      </c>
      <c r="J9" s="40">
        <v>136095</v>
      </c>
      <c r="K9" s="40">
        <v>81446</v>
      </c>
      <c r="L9" s="40">
        <v>64602</v>
      </c>
      <c r="M9" s="40">
        <v>54406</v>
      </c>
      <c r="N9" s="40">
        <v>150585</v>
      </c>
      <c r="O9" s="40">
        <v>94924</v>
      </c>
      <c r="P9" s="41">
        <v>67350</v>
      </c>
    </row>
    <row r="10" spans="2:16" ht="15">
      <c r="B10" s="42">
        <f>k_total_tec_0121!B9</f>
        <v>4</v>
      </c>
      <c r="C10" s="43" t="str">
        <f>k_total_tec_0121!C9</f>
        <v>BRD</v>
      </c>
      <c r="D10" s="40">
        <f t="shared" si="0"/>
        <v>482487</v>
      </c>
      <c r="E10" s="40">
        <f t="shared" si="1"/>
        <v>103599</v>
      </c>
      <c r="F10" s="40">
        <f t="shared" si="2"/>
        <v>221407</v>
      </c>
      <c r="G10" s="40">
        <f t="shared" si="3"/>
        <v>105546</v>
      </c>
      <c r="H10" s="40">
        <f t="shared" si="4"/>
        <v>51935</v>
      </c>
      <c r="I10" s="40">
        <v>47246</v>
      </c>
      <c r="J10" s="40">
        <v>105744</v>
      </c>
      <c r="K10" s="40">
        <v>48651</v>
      </c>
      <c r="L10" s="40">
        <v>24917</v>
      </c>
      <c r="M10" s="40">
        <v>56353</v>
      </c>
      <c r="N10" s="40">
        <v>115663</v>
      </c>
      <c r="O10" s="40">
        <v>56895</v>
      </c>
      <c r="P10" s="41">
        <v>27018</v>
      </c>
    </row>
    <row r="11" spans="2:16" ht="15">
      <c r="B11" s="42">
        <f>k_total_tec_0121!B10</f>
        <v>5</v>
      </c>
      <c r="C11" s="43" t="str">
        <f>k_total_tec_0121!C10</f>
        <v>VITAL</v>
      </c>
      <c r="D11" s="40">
        <f t="shared" si="0"/>
        <v>960586</v>
      </c>
      <c r="E11" s="40">
        <f t="shared" si="1"/>
        <v>95926</v>
      </c>
      <c r="F11" s="40">
        <f t="shared" si="2"/>
        <v>361803</v>
      </c>
      <c r="G11" s="40">
        <f t="shared" si="3"/>
        <v>305557</v>
      </c>
      <c r="H11" s="40">
        <f t="shared" si="4"/>
        <v>197300</v>
      </c>
      <c r="I11" s="40">
        <v>43798</v>
      </c>
      <c r="J11" s="40">
        <v>170055</v>
      </c>
      <c r="K11" s="40">
        <v>138963</v>
      </c>
      <c r="L11" s="40">
        <v>98470</v>
      </c>
      <c r="M11" s="40">
        <v>52128</v>
      </c>
      <c r="N11" s="40">
        <v>191748</v>
      </c>
      <c r="O11" s="40">
        <v>166594</v>
      </c>
      <c r="P11" s="41">
        <v>98830</v>
      </c>
    </row>
    <row r="12" spans="2:16" ht="15">
      <c r="B12" s="42">
        <f>k_total_tec_0121!B11</f>
        <v>6</v>
      </c>
      <c r="C12" s="43" t="str">
        <f>k_total_tec_0121!C11</f>
        <v>ARIPI</v>
      </c>
      <c r="D12" s="40">
        <f t="shared" si="0"/>
        <v>795524</v>
      </c>
      <c r="E12" s="40">
        <f t="shared" si="1"/>
        <v>95617</v>
      </c>
      <c r="F12" s="40">
        <f t="shared" si="2"/>
        <v>270642</v>
      </c>
      <c r="G12" s="40">
        <f t="shared" si="3"/>
        <v>254473</v>
      </c>
      <c r="H12" s="40">
        <f t="shared" si="4"/>
        <v>174792</v>
      </c>
      <c r="I12" s="40">
        <v>43649</v>
      </c>
      <c r="J12" s="40">
        <v>127234</v>
      </c>
      <c r="K12" s="40">
        <v>117071</v>
      </c>
      <c r="L12" s="40">
        <v>87973</v>
      </c>
      <c r="M12" s="40">
        <v>51968</v>
      </c>
      <c r="N12" s="40">
        <v>143408</v>
      </c>
      <c r="O12" s="40">
        <v>137402</v>
      </c>
      <c r="P12" s="41">
        <v>86819</v>
      </c>
    </row>
    <row r="13" spans="2:16" ht="15">
      <c r="B13" s="42">
        <f>k_total_tec_0121!B12</f>
        <v>7</v>
      </c>
      <c r="C13" s="43" t="s">
        <v>161</v>
      </c>
      <c r="D13" s="40">
        <f t="shared" si="0"/>
        <v>2039863</v>
      </c>
      <c r="E13" s="40">
        <f t="shared" si="1"/>
        <v>102794</v>
      </c>
      <c r="F13" s="40">
        <f t="shared" si="2"/>
        <v>370486</v>
      </c>
      <c r="G13" s="40">
        <f t="shared" si="3"/>
        <v>847661</v>
      </c>
      <c r="H13" s="40">
        <f t="shared" si="4"/>
        <v>718922</v>
      </c>
      <c r="I13" s="40">
        <v>47249</v>
      </c>
      <c r="J13" s="40">
        <v>173933</v>
      </c>
      <c r="K13" s="40">
        <v>418589</v>
      </c>
      <c r="L13" s="40">
        <v>370301</v>
      </c>
      <c r="M13" s="40">
        <v>55545</v>
      </c>
      <c r="N13" s="40">
        <v>196553</v>
      </c>
      <c r="O13" s="40">
        <v>429072</v>
      </c>
      <c r="P13" s="41">
        <v>348621</v>
      </c>
    </row>
    <row r="14" spans="2:16" ht="15.75" thickBot="1">
      <c r="B14" s="120" t="s">
        <v>12</v>
      </c>
      <c r="C14" s="121"/>
      <c r="D14" s="36">
        <f t="shared" ref="D14:P14" si="5">SUM(D7:D13)</f>
        <v>7662659</v>
      </c>
      <c r="E14" s="36">
        <f t="shared" si="5"/>
        <v>689595</v>
      </c>
      <c r="F14" s="36">
        <f t="shared" si="5"/>
        <v>2183097</v>
      </c>
      <c r="G14" s="36">
        <f t="shared" si="5"/>
        <v>2714684</v>
      </c>
      <c r="H14" s="36">
        <f t="shared" si="5"/>
        <v>2075283</v>
      </c>
      <c r="I14" s="36">
        <f t="shared" si="5"/>
        <v>314981</v>
      </c>
      <c r="J14" s="36">
        <f t="shared" si="5"/>
        <v>1026812</v>
      </c>
      <c r="K14" s="36">
        <f t="shared" si="5"/>
        <v>1285277</v>
      </c>
      <c r="L14" s="36">
        <f t="shared" si="5"/>
        <v>1048801</v>
      </c>
      <c r="M14" s="36">
        <f t="shared" si="5"/>
        <v>374614</v>
      </c>
      <c r="N14" s="36">
        <f t="shared" si="5"/>
        <v>1156285</v>
      </c>
      <c r="O14" s="36">
        <f t="shared" si="5"/>
        <v>1429407</v>
      </c>
      <c r="P14" s="37">
        <f t="shared" si="5"/>
        <v>1026482</v>
      </c>
    </row>
    <row r="16" spans="2:16">
      <c r="B16" s="10"/>
      <c r="C16" s="11"/>
      <c r="E16" s="4"/>
      <c r="I16" s="4"/>
    </row>
    <row r="17" spans="2:3">
      <c r="B17" s="14"/>
      <c r="C17" s="14"/>
    </row>
  </sheetData>
  <mergeCells count="10">
    <mergeCell ref="B2:P2"/>
    <mergeCell ref="E3:H3"/>
    <mergeCell ref="B14:C14"/>
    <mergeCell ref="B3:B5"/>
    <mergeCell ref="C3:C5"/>
    <mergeCell ref="I3:P3"/>
    <mergeCell ref="I4:L4"/>
    <mergeCell ref="M4:P4"/>
    <mergeCell ref="D3:D5"/>
    <mergeCell ref="E4:H4"/>
  </mergeCells>
  <phoneticPr fontId="0" type="noConversion"/>
  <printOptions horizontalCentered="1" verticalCentered="1"/>
  <pageMargins left="0.74803149606299202" right="0.74803149606299202" top="0.98425196850393704" bottom="0.98425196850393704" header="0.511811023622047" footer="0.511811023622047"/>
  <pageSetup paperSize="9" scale="81" orientation="landscape" r:id="rId1"/>
  <headerFooter alignWithMargins="0"/>
</worksheet>
</file>

<file path=xl/worksheets/sheet16.xml><?xml version="1.0" encoding="utf-8"?>
<worksheet xmlns="http://schemas.openxmlformats.org/spreadsheetml/2006/main" xmlns:r="http://schemas.openxmlformats.org/officeDocument/2006/relationships">
  <dimension ref="A1"/>
  <sheetViews>
    <sheetView workbookViewId="0">
      <selection activeCell="J36" sqref="J36"/>
    </sheetView>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k_total_tec_0121</vt:lpstr>
      <vt:lpstr>regularizati_0121</vt:lpstr>
      <vt:lpstr>evolutie_rp_0121</vt:lpstr>
      <vt:lpstr>sume_euro_0121</vt:lpstr>
      <vt:lpstr>sume_euro_0121_graf</vt:lpstr>
      <vt:lpstr>evolutie_contrib_0121</vt:lpstr>
      <vt:lpstr>part_fonduri_0121</vt:lpstr>
      <vt:lpstr>evolutie_rp_0121_graf</vt:lpstr>
      <vt:lpstr>evolutie_aleatorii_0121_graf</vt:lpstr>
      <vt:lpstr>participanti_judete_0121</vt:lpstr>
      <vt:lpstr>participanti_jud_dom_0121</vt:lpstr>
      <vt:lpstr>conturi_goale_0121</vt:lpstr>
      <vt:lpstr>rp_sexe_0121</vt:lpstr>
      <vt:lpstr>Sheet1</vt:lpstr>
      <vt:lpstr>rp_varste_sexe_0121</vt:lpstr>
      <vt:lpstr>Sheet2</vt:lpstr>
      <vt:lpstr>k_total_tec_0121!Print_Area</vt:lpstr>
      <vt:lpstr>part_fonduri_0121!Print_Area</vt:lpstr>
      <vt:lpstr>participanti_judete_0121!Print_Area</vt:lpstr>
      <vt:lpstr>rp_sexe_0121!Print_Area</vt:lpstr>
      <vt:lpstr>rp_varste_sexe_0121!Print_Area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otilia bulgariu</dc:creator>
  <cp:lastModifiedBy>Cristina Mihai</cp:lastModifiedBy>
  <cp:lastPrinted>2021-03-25T13:12:23Z</cp:lastPrinted>
  <dcterms:created xsi:type="dcterms:W3CDTF">2008-08-08T07:39:32Z</dcterms:created>
  <dcterms:modified xsi:type="dcterms:W3CDTF">2021-03-25T13:15:18Z</dcterms:modified>
</cp:coreProperties>
</file>