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500" tabRatio="860"/>
  </bookViews>
  <sheets>
    <sheet name="k_total_tec_0820" sheetId="23" r:id="rId1"/>
    <sheet name="regularizati_0820" sheetId="31" r:id="rId2"/>
    <sheet name="evolutie_rp_0820" sheetId="1" r:id="rId3"/>
    <sheet name="sume_euro_0820" sheetId="15" r:id="rId4"/>
    <sheet name="sume_euro_0820_graf" sheetId="16" r:id="rId5"/>
    <sheet name="evolutie_contrib_0820" sheetId="25" r:id="rId6"/>
    <sheet name="part_fonduri_0820" sheetId="24" r:id="rId7"/>
    <sheet name="evolutie_rp_0820_graf" sheetId="13" r:id="rId8"/>
    <sheet name="evolutie_aleatorii_0820_graf" sheetId="14" r:id="rId9"/>
    <sheet name="participanti_judete_0820" sheetId="17" r:id="rId10"/>
    <sheet name="participanti_jud_dom_0820" sheetId="32" r:id="rId11"/>
    <sheet name="conturi_goale_0820" sheetId="30" r:id="rId12"/>
    <sheet name="rp_sexe_0820" sheetId="26" r:id="rId13"/>
    <sheet name="Sheet1" sheetId="33" r:id="rId14"/>
    <sheet name="rp_varste_sexe_0820" sheetId="28" r:id="rId15"/>
    <sheet name="Sheet2" sheetId="34" r:id="rId16"/>
  </sheets>
  <externalReferences>
    <externalReference r:id="rId17"/>
  </externalReferences>
  <definedNames>
    <definedName name="_xlnm.Print_Area" localSheetId="5">evolutie_contrib_0820!$B$2:$K$13</definedName>
    <definedName name="_xlnm.Print_Area" localSheetId="2">evolutie_rp_0820!$B$2:$K$12</definedName>
    <definedName name="_xlnm.Print_Area" localSheetId="0">k_total_tec_0820!$B$2:$K$16</definedName>
    <definedName name="_xlnm.Print_Area" localSheetId="6">part_fonduri_0820!$B$2:$M$12</definedName>
    <definedName name="_xlnm.Print_Area" localSheetId="10">participanti_jud_dom_0820!#REF!</definedName>
    <definedName name="_xlnm.Print_Area" localSheetId="9">participanti_judete_0820!$B$2:$E$48</definedName>
    <definedName name="_xlnm.Print_Area" localSheetId="12">rp_sexe_0820!$B$2:$F$12</definedName>
    <definedName name="_xlnm.Print_Area" localSheetId="14">rp_varste_sexe_0820!$B$2:$P$14</definedName>
    <definedName name="_xlnm.Print_Area" localSheetId="3">sume_euro_0820!$B$2:$L$13</definedName>
  </definedNames>
  <calcPr calcId="125725"/>
</workbook>
</file>

<file path=xl/calcChain.xml><?xml version="1.0" encoding="utf-8"?>
<calcChain xmlns="http://schemas.openxmlformats.org/spreadsheetml/2006/main">
  <c r="D48" i="17"/>
  <c r="E38" s="1"/>
  <c r="K13" i="15"/>
  <c r="K12" i="1"/>
  <c r="K13" i="25" s="1"/>
  <c r="K12"/>
  <c r="K11"/>
  <c r="K10"/>
  <c r="K9"/>
  <c r="K8"/>
  <c r="K7"/>
  <c r="K6"/>
  <c r="L7" i="15"/>
  <c r="L8"/>
  <c r="L9"/>
  <c r="L10"/>
  <c r="L11"/>
  <c r="L13" s="1"/>
  <c r="L12"/>
  <c r="L6"/>
  <c r="J13"/>
  <c r="J12" i="1"/>
  <c r="J13" i="25" s="1"/>
  <c r="J12"/>
  <c r="J11"/>
  <c r="J10"/>
  <c r="J9"/>
  <c r="J8"/>
  <c r="J7"/>
  <c r="J6"/>
  <c r="I12" i="1"/>
  <c r="I13" i="15"/>
  <c r="I12" i="25"/>
  <c r="I11"/>
  <c r="I10"/>
  <c r="I9"/>
  <c r="I8"/>
  <c r="I7"/>
  <c r="I6"/>
  <c r="H12" i="1"/>
  <c r="H13" i="15"/>
  <c r="H13" i="25" s="1"/>
  <c r="H12"/>
  <c r="H11"/>
  <c r="H10"/>
  <c r="H9"/>
  <c r="H8"/>
  <c r="H7"/>
  <c r="H6"/>
  <c r="G12" i="1"/>
  <c r="G13" i="15"/>
  <c r="G12" i="25"/>
  <c r="G11"/>
  <c r="G10"/>
  <c r="G9"/>
  <c r="G8"/>
  <c r="G7"/>
  <c r="G6"/>
  <c r="F7" i="31"/>
  <c r="F8"/>
  <c r="F9"/>
  <c r="F10"/>
  <c r="F11"/>
  <c r="F12"/>
  <c r="F6"/>
  <c r="F12" i="1"/>
  <c r="F13" i="15"/>
  <c r="F12" i="25"/>
  <c r="F11"/>
  <c r="F10"/>
  <c r="F9"/>
  <c r="F8"/>
  <c r="F7"/>
  <c r="F6"/>
  <c r="E12" i="1"/>
  <c r="E13" i="25" s="1"/>
  <c r="E13" i="15"/>
  <c r="E12" i="25"/>
  <c r="E11"/>
  <c r="E10"/>
  <c r="E9"/>
  <c r="E8"/>
  <c r="E7"/>
  <c r="E6"/>
  <c r="D13" i="15"/>
  <c r="D12" i="1"/>
  <c r="D12" i="25"/>
  <c r="D11"/>
  <c r="D10"/>
  <c r="D9"/>
  <c r="D8"/>
  <c r="D7"/>
  <c r="D6"/>
  <c r="D53" i="32"/>
  <c r="E8" i="28"/>
  <c r="D8" s="1"/>
  <c r="F8"/>
  <c r="G8"/>
  <c r="H8"/>
  <c r="H14" s="1"/>
  <c r="E9"/>
  <c r="F9"/>
  <c r="G9"/>
  <c r="D9" s="1"/>
  <c r="H9"/>
  <c r="E10"/>
  <c r="F10"/>
  <c r="G10"/>
  <c r="H10"/>
  <c r="D10"/>
  <c r="E11"/>
  <c r="D11" s="1"/>
  <c r="F11"/>
  <c r="G11"/>
  <c r="H11"/>
  <c r="E12"/>
  <c r="D12" s="1"/>
  <c r="F12"/>
  <c r="F14" s="1"/>
  <c r="G12"/>
  <c r="H12"/>
  <c r="E13"/>
  <c r="D13" s="1"/>
  <c r="F13"/>
  <c r="G13"/>
  <c r="H13"/>
  <c r="E7"/>
  <c r="E14" s="1"/>
  <c r="F7"/>
  <c r="G7"/>
  <c r="G14" s="1"/>
  <c r="H7"/>
  <c r="J12" i="24"/>
  <c r="L12"/>
  <c r="E34" i="17"/>
  <c r="M6" i="24"/>
  <c r="M7"/>
  <c r="M8"/>
  <c r="M9"/>
  <c r="M10"/>
  <c r="M11"/>
  <c r="M5"/>
  <c r="M12" s="1"/>
  <c r="K12"/>
  <c r="F13" i="23"/>
  <c r="K14" i="28"/>
  <c r="O14"/>
  <c r="K7" i="23"/>
  <c r="K8"/>
  <c r="K9"/>
  <c r="K10"/>
  <c r="K11"/>
  <c r="K12"/>
  <c r="K6"/>
  <c r="I7"/>
  <c r="I6"/>
  <c r="I13" s="1"/>
  <c r="I8"/>
  <c r="I9"/>
  <c r="I10"/>
  <c r="I11"/>
  <c r="I12"/>
  <c r="E37" i="17"/>
  <c r="D12" i="24"/>
  <c r="E48" i="17"/>
  <c r="G13" i="31"/>
  <c r="H13"/>
  <c r="E13" i="23"/>
  <c r="D13"/>
  <c r="D11" i="26"/>
  <c r="D10"/>
  <c r="D9"/>
  <c r="D8"/>
  <c r="D6"/>
  <c r="D5"/>
  <c r="D12"/>
  <c r="D7"/>
  <c r="E12"/>
  <c r="F12"/>
  <c r="K13" i="31"/>
  <c r="J13"/>
  <c r="D13"/>
  <c r="I13" s="1"/>
  <c r="E13"/>
  <c r="F13" s="1"/>
  <c r="I12"/>
  <c r="I11"/>
  <c r="C11"/>
  <c r="I10"/>
  <c r="C10"/>
  <c r="I9"/>
  <c r="C9"/>
  <c r="I8"/>
  <c r="C8"/>
  <c r="I7"/>
  <c r="C7"/>
  <c r="I6"/>
  <c r="B6"/>
  <c r="J13" i="23"/>
  <c r="G13"/>
  <c r="H13"/>
  <c r="C12" i="28"/>
  <c r="C11"/>
  <c r="C10"/>
  <c r="C9"/>
  <c r="C8"/>
  <c r="C7"/>
  <c r="B7"/>
  <c r="C10" i="26"/>
  <c r="C9"/>
  <c r="C8"/>
  <c r="C7"/>
  <c r="C6"/>
  <c r="C5"/>
  <c r="B5"/>
  <c r="C11" i="24"/>
  <c r="C10"/>
  <c r="C9"/>
  <c r="C8"/>
  <c r="C7"/>
  <c r="C6"/>
  <c r="C5"/>
  <c r="B5"/>
  <c r="C12" i="25"/>
  <c r="C11"/>
  <c r="C10"/>
  <c r="C9"/>
  <c r="C8"/>
  <c r="C7"/>
  <c r="C6"/>
  <c r="B6"/>
  <c r="C12" i="15"/>
  <c r="C11"/>
  <c r="C10"/>
  <c r="C9"/>
  <c r="C8"/>
  <c r="C7"/>
  <c r="C6"/>
  <c r="B6"/>
  <c r="B5" i="1"/>
  <c r="C11"/>
  <c r="C10"/>
  <c r="C9"/>
  <c r="C8"/>
  <c r="C7"/>
  <c r="C6"/>
  <c r="C5"/>
  <c r="E12" i="24"/>
  <c r="F12"/>
  <c r="G12"/>
  <c r="H12"/>
  <c r="I12"/>
  <c r="I14" i="28"/>
  <c r="J14"/>
  <c r="L14"/>
  <c r="M14"/>
  <c r="N14"/>
  <c r="P14"/>
  <c r="H6" i="31"/>
  <c r="H7"/>
  <c r="H9"/>
  <c r="H11"/>
  <c r="H10"/>
  <c r="H8"/>
  <c r="H12"/>
  <c r="E14" i="17"/>
  <c r="E31"/>
  <c r="E9"/>
  <c r="K13" i="23"/>
  <c r="B6" i="26"/>
  <c r="B8" i="28"/>
  <c r="B6" i="24"/>
  <c r="B7" i="25"/>
  <c r="B6" i="1"/>
  <c r="B7" i="15"/>
  <c r="E29" i="17"/>
  <c r="E21"/>
  <c r="E30"/>
  <c r="E43"/>
  <c r="E24"/>
  <c r="E40"/>
  <c r="E23"/>
  <c r="E11"/>
  <c r="E5"/>
  <c r="E41"/>
  <c r="E26"/>
  <c r="E18"/>
  <c r="E27"/>
  <c r="E17"/>
  <c r="E28"/>
  <c r="E19"/>
  <c r="E8"/>
  <c r="E7"/>
  <c r="E44"/>
  <c r="E32"/>
  <c r="E20"/>
  <c r="E47"/>
  <c r="E12"/>
  <c r="E10"/>
  <c r="E45"/>
  <c r="E33"/>
  <c r="E39"/>
  <c r="E22"/>
  <c r="B7" i="24"/>
  <c r="B7" i="1"/>
  <c r="B7" i="26"/>
  <c r="B8" i="25"/>
  <c r="B9" i="28"/>
  <c r="B8" i="15"/>
  <c r="B10" i="28"/>
  <c r="B8" i="24"/>
  <c r="B9" i="25"/>
  <c r="B9" i="15"/>
  <c r="B8" i="1"/>
  <c r="B8" i="26"/>
  <c r="B10" i="15"/>
  <c r="B9" i="26"/>
  <c r="B9" i="24"/>
  <c r="B9" i="1"/>
  <c r="B11" i="28"/>
  <c r="B10" i="25"/>
  <c r="B10" i="24"/>
  <c r="B11" i="25"/>
  <c r="B10" i="1"/>
  <c r="B12" i="28"/>
  <c r="B10" i="26"/>
  <c r="B11" i="15"/>
  <c r="B12" i="25"/>
  <c r="B12" i="15"/>
  <c r="B11" i="1"/>
  <c r="B13" i="28"/>
  <c r="B11" i="26"/>
  <c r="B11" i="24"/>
  <c r="D7" i="28" l="1"/>
  <c r="D14" s="1"/>
  <c r="E36" i="17"/>
  <c r="E25"/>
  <c r="E6"/>
  <c r="E35"/>
  <c r="E15"/>
  <c r="E13"/>
  <c r="E46"/>
  <c r="E42"/>
  <c r="E16"/>
  <c r="D13" i="25"/>
  <c r="I13"/>
  <c r="F13"/>
  <c r="G13"/>
</calcChain>
</file>

<file path=xl/sharedStrings.xml><?xml version="1.0" encoding="utf-8"?>
<sst xmlns="http://schemas.openxmlformats.org/spreadsheetml/2006/main" count="402" uniqueCount="227">
  <si>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</si>
  <si>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</si>
  <si>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</si>
  <si>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</si>
  <si>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</si>
  <si>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</si>
  <si>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</si>
  <si>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</si>
  <si>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</si>
  <si>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</si>
  <si>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</si>
  <si>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</si>
  <si>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</si>
  <si>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</si>
  <si>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</si>
  <si>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</si>
  <si>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</si>
  <si>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</si>
  <si>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</si>
  <si>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</si>
  <si>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</si>
  <si>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</si>
  <si>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</si>
  <si>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</si>
  <si>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</si>
  <si>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</si>
  <si>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</si>
  <si>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</si>
  <si>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</si>
  <si>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</si>
  <si>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</si>
  <si>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</si>
  <si>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</si>
  <si>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</si>
  <si>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</si>
  <si>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</si>
  <si>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</si>
  <si>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</si>
  <si>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</si>
  <si>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</si>
  <si>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</si>
  <si>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</si>
  <si>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</si>
  <si>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</si>
  <si>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</si>
  <si>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</si>
  <si>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</si>
  <si>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</si>
  <si>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</si>
  <si>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</si>
  <si>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</si>
  <si>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</si>
  <si>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</si>
  <si>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</si>
  <si>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</si>
  <si>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</si>
  <si>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</si>
  <si>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</si>
  <si>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</si>
  <si>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</si>
  <si>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</si>
  <si>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</si>
  <si>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</si>
  <si>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</si>
  <si>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</si>
  <si>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</si>
  <si>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</si>
  <si>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</si>
  <si>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</si>
  <si>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</si>
  <si>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</si>
  <si>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</si>
  <si>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</si>
  <si>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</si>
  <si>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</si>
  <si>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</si>
  <si>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</si>
  <si>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</si>
  <si>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</si>
  <si>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</si>
  <si>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</si>
  <si>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</si>
  <si>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</si>
  <si>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</si>
  <si>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</si>
  <si>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</si>
  <si>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</si>
  <si>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</si>
  <si>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</si>
  <si>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</si>
  <si>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</si>
  <si>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</si>
  <si>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</si>
  <si>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</si>
  <si>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</si>
  <si>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</si>
  <si>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</si>
  <si>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</si>
  <si>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</si>
  <si>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</si>
  <si>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</si>
  <si>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</si>
  <si>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</si>
  <si>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</si>
  <si>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</si>
  <si>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</si>
  <si>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</si>
  <si>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</si>
  <si>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</si>
  <si>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</si>
  <si>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</si>
  <si>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</si>
  <si>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</si>
  <si>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</si>
  <si>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</si>
  <si>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</si>
  <si>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</si>
  <si>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</si>
  <si>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</si>
  <si>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</si>
  <si>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</si>
  <si>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</si>
  <si>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</si>
  <si>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</si>
  <si>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</si>
  <si>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</si>
  <si>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</si>
  <si>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</si>
  <si>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</si>
  <si>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</si>
  <si>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</si>
  <si>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</si>
  <si>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</si>
  <si>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</si>
  <si>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</si>
  <si>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</si>
  <si>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</si>
  <si>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</si>
  <si>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</si>
  <si>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</si>
  <si>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</si>
  <si>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</si>
  <si>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</si>
  <si>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</si>
  <si>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</si>
  <si>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</si>
  <si>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Luna de referinta</t>
  </si>
  <si>
    <t xml:space="preserve">COMENZI </t>
  </si>
  <si>
    <t>Denumire CTP</t>
  </si>
  <si>
    <t>Alte nationalitati</t>
  </si>
  <si>
    <t>peste 45 de ani</t>
  </si>
  <si>
    <t>35-45 ani</t>
  </si>
  <si>
    <t>Preluati MapN acte aderare</t>
  </si>
  <si>
    <t>Preluati MapN repartizare aleatorie</t>
  </si>
  <si>
    <t>NN</t>
  </si>
  <si>
    <t>METROPOLITAN LIFE</t>
  </si>
  <si>
    <t>Numar participanti in registrul participantilor</t>
  </si>
  <si>
    <t>IANUARIE 2020</t>
  </si>
  <si>
    <t>Ianuarie 2020'</t>
  </si>
  <si>
    <t xml:space="preserve">1Euro 4,8438 BNR 18/03/2020)              </t>
  </si>
  <si>
    <t>ianuarie 2020</t>
  </si>
  <si>
    <t>FEBRUARIE 2020</t>
  </si>
  <si>
    <t>Februarie 2020'</t>
  </si>
  <si>
    <t xml:space="preserve">1Euro 4,8360 BNR 16/04/2020)              </t>
  </si>
  <si>
    <t>februarie 2020</t>
  </si>
  <si>
    <t>MARTIE 2020</t>
  </si>
  <si>
    <t>Martie 2020'</t>
  </si>
  <si>
    <t xml:space="preserve">1Euro 4,8392 BNR 18/05/2020)              </t>
  </si>
  <si>
    <t>martie 2020</t>
  </si>
  <si>
    <t>APRILIE 2020</t>
  </si>
  <si>
    <t>Aprilie 2020'</t>
  </si>
  <si>
    <t>aprilie 2020</t>
  </si>
  <si>
    <t xml:space="preserve">1Euro 4,8394 BNR 18/06/2020)              </t>
  </si>
  <si>
    <t>MAI 2020</t>
  </si>
  <si>
    <t>Mai 2020'</t>
  </si>
  <si>
    <t xml:space="preserve">1Euro 4,8427 BNR 20/07/2020)              </t>
  </si>
  <si>
    <t>mai 2020</t>
  </si>
  <si>
    <t>IUNIE 2020</t>
  </si>
  <si>
    <t>Iunie 2020'</t>
  </si>
  <si>
    <t xml:space="preserve">1Euro 4,8349 BNR 18/08/2020)              </t>
  </si>
  <si>
    <t>iunie 2020</t>
  </si>
  <si>
    <t>IULIE 2020</t>
  </si>
  <si>
    <t>Iulie 2020'</t>
  </si>
  <si>
    <t>iulie 2020</t>
  </si>
  <si>
    <t xml:space="preserve">1Euro 4,8582 BNR 18/09/2020)              </t>
  </si>
  <si>
    <t>AUGUST 2020</t>
  </si>
  <si>
    <t>August 2020'</t>
  </si>
  <si>
    <t>Numar participanti in Registrul Participantilor la luna de referinta  IULIE 2020</t>
  </si>
  <si>
    <t>Transferuri validate catre alte fonduri la luna de referinta AUGUST 2020</t>
  </si>
  <si>
    <t>Transferuri validate de la alte fonduri la luna de referinta   AUGUST 2020</t>
  </si>
  <si>
    <t>Acte aderare validate pentru luna de referinta  AUGUST 2020</t>
  </si>
  <si>
    <t>Asigurati repartizati aleatoriu la luna de referinta AUGUST 2020</t>
  </si>
  <si>
    <t>Numar participanti in Registrul participantilor dupa repartizarea aleatorie la luna de referinta   AUGUST  2020</t>
  </si>
  <si>
    <t>Numar de participanti pentru care se fac viramente in luna de referinta AUGUST 2020</t>
  </si>
  <si>
    <t>august 2020</t>
  </si>
  <si>
    <t>(BNR  19/10/2020)</t>
  </si>
  <si>
    <t xml:space="preserve">1Euro 4,8746 BNR 19/10/2020)              </t>
  </si>
  <si>
    <t>Situatie centralizatoare
privind numarul participantilor si contributiile virate la fondurile de pensii administrate privat
aferente lunii de referinta AUGUST 2020</t>
  </si>
  <si>
    <t>1 EUR</t>
  </si>
  <si>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</si>
  <si>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r>
      <t xml:space="preserve">din care, Numar participanti pentru care s-au efectuat regularizari prin actualizarea cu datele primite de la angajatori </t>
    </r>
    <r>
      <rPr>
        <b/>
        <sz val="10"/>
        <color indexed="10"/>
        <rFont val="Arial"/>
        <family val="2"/>
      </rPr>
      <t>(*)</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</si>
  <si>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</si>
  <si>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</si>
  <si>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Situatie centralizatoare               
privind evolutia numarului de participanti din Registrul participantilor 
pana la luna de referinta AUGUST 2020</t>
  </si>
  <si>
    <t>Situatie centralizatoare                
privind valoarea in Euro a viramentelor catre fondurile de pensii administrate privat 
aferente lunilor de referinta IANUARIE 2020 - AUGUST 2020</t>
  </si>
  <si>
    <t xml:space="preserve">1Euro 4,8438 
BNR (18/03/2020)              </t>
  </si>
  <si>
    <t xml:space="preserve">1Euro 4,8360 
BNR (16/04/2020)              </t>
  </si>
  <si>
    <t xml:space="preserve">1Euro 4,8392 
BNR (18/05/2020)              </t>
  </si>
  <si>
    <t xml:space="preserve">1Euro 4,8394 
BNR (18/06/2020)              </t>
  </si>
  <si>
    <t xml:space="preserve">1Euro 4,8427 
BNR (20/07/2020)              </t>
  </si>
  <si>
    <t xml:space="preserve">1Euro 4,8349 
BNR (18/08/2020)              </t>
  </si>
  <si>
    <t xml:space="preserve">1Euro 4,8582 
BNR (18/09/2020)              </t>
  </si>
  <si>
    <t xml:space="preserve">1Euro 4,8746 
BNR (19/10/2020)              </t>
  </si>
  <si>
    <t xml:space="preserve">1Euro 4,8438 
BNR 18/03/2020)              </t>
  </si>
  <si>
    <t xml:space="preserve">1Euro 4,8360 
BNR 16/04/2020)              </t>
  </si>
  <si>
    <t xml:space="preserve">1Euro 4,8392 
BNR 18/05/2020)              </t>
  </si>
  <si>
    <t xml:space="preserve">1Euro 4,8394 
BNR 18/06/2020)              </t>
  </si>
  <si>
    <t xml:space="preserve">1Euro 4,8427 
BNR 20/07/2020)              </t>
  </si>
  <si>
    <t xml:space="preserve">1Euro 4,8349 
BNR 18/08/2020)              </t>
  </si>
  <si>
    <t xml:space="preserve">1Euro 4,8582 
BNR 18/09/2020)              </t>
  </si>
  <si>
    <t xml:space="preserve">1Euro 4,8746 
BNR 19/10/2020)              </t>
  </si>
  <si>
    <t>Situatie centralizatoare               
privind evolutia contributiei medii in Euro la pilonul II a participantilor pana la luna de referinta 
AUGUST 2020</t>
  </si>
  <si>
    <t>Situatie centralizatoare           
privind repartizarea participantilor dupa judetul 
angajatorului la luna de referinta 
AUGUST 2020</t>
  </si>
  <si>
    <t>Situatie centralizatoare privind repartizarea participantilor
 dupa judetul de domiciliu pentru care se fac viramente 
la luna de referinta 
AUGUST 2020</t>
  </si>
  <si>
    <t>Situatie centralizatoare privind numarul de participanti  
care nu figurează cu declaraţii depuse 
in sistemul public de pensii</t>
  </si>
  <si>
    <t>Situatie centralizatoare    
privind repartizarea pe sexe a participantilor    
aferente lunii de referinta AUGUST 2020</t>
  </si>
  <si>
    <t>Situatie centralizatoare              
privind repartizarea pe sexe si varste a participantilor              
aferente lunii de referinta AUGUST 2020</t>
  </si>
</sst>
</file>

<file path=xl/styles.xml><?xml version="1.0" encoding="utf-8"?>
<styleSheet xmlns="http://schemas.openxmlformats.org/spreadsheetml/2006/main">
  <numFmts count="1">
    <numFmt numFmtId="164" formatCode="#,##0.0000"/>
  </numFmts>
  <fonts count="40">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i/>
      <sz val="9"/>
      <name val="Arial"/>
      <family val="2"/>
    </font>
    <font>
      <b/>
      <sz val="11"/>
      <name val="Arial"/>
      <family val="2"/>
    </font>
    <font>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9"/>
      <name val="Arial"/>
      <family val="2"/>
    </font>
    <font>
      <b/>
      <i/>
      <sz val="10"/>
      <name val="Arial"/>
      <family val="2"/>
    </font>
    <font>
      <b/>
      <i/>
      <sz val="9"/>
      <color indexed="8"/>
      <name val="Arial"/>
      <family val="2"/>
    </font>
    <font>
      <b/>
      <sz val="10"/>
      <color indexed="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theme="7" tint="0.39997558519241921"/>
        <bgColor indexed="64"/>
      </patternFill>
    </fill>
    <fill>
      <patternFill patternType="solid">
        <fgColor theme="7" tint="0.79998168889431442"/>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7" borderId="1" applyNumberFormat="0" applyAlignment="0" applyProtection="0"/>
    <xf numFmtId="0" fontId="19" fillId="0" borderId="6" applyNumberFormat="0" applyFill="0" applyAlignment="0" applyProtection="0"/>
    <xf numFmtId="0" fontId="20" fillId="22" borderId="0" applyNumberFormat="0" applyBorder="0" applyAlignment="0" applyProtection="0"/>
    <xf numFmtId="0" fontId="1" fillId="0" borderId="0"/>
    <xf numFmtId="0" fontId="7" fillId="0" borderId="0"/>
    <xf numFmtId="0" fontId="21" fillId="23" borderId="7" applyNumberFormat="0" applyFont="0" applyAlignment="0" applyProtection="0"/>
    <xf numFmtId="0" fontId="22" fillId="20"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125">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27" fillId="0" borderId="0" xfId="0" applyFont="1" applyFill="1" applyAlignment="1">
      <alignment horizontal="center" vertical="center" wrapText="1"/>
    </xf>
    <xf numFmtId="0" fontId="30" fillId="0" borderId="0" xfId="0" applyFont="1"/>
    <xf numFmtId="0" fontId="0" fillId="0" borderId="0" xfId="0" applyAlignment="1">
      <alignment wrapText="1"/>
    </xf>
    <xf numFmtId="0" fontId="3" fillId="0" borderId="0" xfId="38" applyFont="1"/>
    <xf numFmtId="10" fontId="3" fillId="0" borderId="0" xfId="38" applyNumberFormat="1" applyFont="1"/>
    <xf numFmtId="0" fontId="32" fillId="0" borderId="0" xfId="0" applyFont="1" applyAlignment="1">
      <alignment horizontal="right"/>
    </xf>
    <xf numFmtId="164" fontId="32" fillId="0" borderId="0" xfId="0" applyNumberFormat="1" applyFont="1" applyAlignment="1">
      <alignment horizontal="left" vertical="center"/>
    </xf>
    <xf numFmtId="0" fontId="26" fillId="0" borderId="0" xfId="0" applyFont="1"/>
    <xf numFmtId="3" fontId="26" fillId="0" borderId="0" xfId="0" applyNumberFormat="1" applyFont="1"/>
    <xf numFmtId="0" fontId="32" fillId="0" borderId="0" xfId="0" applyFont="1"/>
    <xf numFmtId="0" fontId="2" fillId="24" borderId="10" xfId="0" applyFont="1" applyFill="1" applyBorder="1" applyAlignment="1">
      <alignment horizontal="center" vertical="center" wrapText="1"/>
    </xf>
    <xf numFmtId="3" fontId="6" fillId="0" borderId="10" xfId="0" applyNumberFormat="1" applyFont="1" applyBorder="1"/>
    <xf numFmtId="3" fontId="6" fillId="0" borderId="11" xfId="0" applyNumberFormat="1" applyFont="1" applyBorder="1"/>
    <xf numFmtId="0" fontId="21" fillId="0" borderId="0" xfId="0" applyFont="1"/>
    <xf numFmtId="4" fontId="0" fillId="0" borderId="0" xfId="0" applyNumberFormat="1"/>
    <xf numFmtId="4" fontId="29" fillId="0" borderId="0" xfId="0" applyNumberFormat="1" applyFont="1" applyBorder="1"/>
    <xf numFmtId="0" fontId="35" fillId="0" borderId="0" xfId="38" applyFont="1"/>
    <xf numFmtId="3" fontId="4" fillId="0" borderId="0" xfId="0" applyNumberFormat="1" applyFont="1" applyBorder="1"/>
    <xf numFmtId="3" fontId="0" fillId="0" borderId="0" xfId="0" applyNumberFormat="1" applyBorder="1"/>
    <xf numFmtId="0" fontId="27" fillId="0" borderId="10" xfId="0" applyFont="1" applyFill="1" applyBorder="1" applyAlignment="1">
      <alignment horizontal="center" vertical="center" wrapText="1"/>
    </xf>
    <xf numFmtId="0" fontId="27" fillId="25" borderId="10" xfId="0" applyFont="1" applyFill="1" applyBorder="1" applyAlignment="1">
      <alignment horizontal="center" vertical="center" wrapText="1"/>
    </xf>
    <xf numFmtId="0" fontId="34" fillId="26" borderId="12" xfId="0" applyFont="1" applyFill="1" applyBorder="1" applyAlignment="1">
      <alignment horizontal="center" vertical="center" wrapText="1"/>
    </xf>
    <xf numFmtId="0" fontId="27" fillId="25" borderId="11" xfId="0" applyFont="1" applyFill="1" applyBorder="1" applyAlignment="1">
      <alignment horizontal="center" vertical="center" wrapText="1"/>
    </xf>
    <xf numFmtId="3" fontId="3" fillId="0" borderId="0" xfId="38" applyNumberFormat="1" applyFont="1"/>
    <xf numFmtId="0" fontId="0" fillId="27" borderId="0" xfId="0" applyFill="1"/>
    <xf numFmtId="0" fontId="2" fillId="24" borderId="12"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25" borderId="10" xfId="0" applyFont="1" applyFill="1" applyBorder="1" applyAlignment="1">
      <alignment horizontal="center" vertical="center" wrapText="1"/>
    </xf>
    <xf numFmtId="3" fontId="36" fillId="25" borderId="10" xfId="0" applyNumberFormat="1" applyFont="1" applyFill="1" applyBorder="1" applyAlignment="1">
      <alignment horizontal="center" vertical="center" wrapText="1"/>
    </xf>
    <xf numFmtId="3" fontId="36" fillId="0" borderId="11" xfId="0" applyNumberFormat="1" applyFont="1" applyFill="1" applyBorder="1" applyAlignment="1">
      <alignment horizontal="center" vertical="center" wrapText="1"/>
    </xf>
    <xf numFmtId="0" fontId="26" fillId="28" borderId="10" xfId="0" applyFont="1" applyFill="1" applyBorder="1" applyAlignment="1">
      <alignment horizontal="center" vertical="center" wrapText="1"/>
    </xf>
    <xf numFmtId="0" fontId="28" fillId="28" borderId="16" xfId="0" applyFont="1" applyFill="1" applyBorder="1" applyAlignment="1">
      <alignment horizontal="centerContinuous"/>
    </xf>
    <xf numFmtId="0" fontId="28" fillId="28" borderId="17" xfId="0" applyFont="1" applyFill="1" applyBorder="1" applyAlignment="1">
      <alignment horizontal="centerContinuous"/>
    </xf>
    <xf numFmtId="3" fontId="28" fillId="28" borderId="17" xfId="0" applyNumberFormat="1" applyFont="1" applyFill="1" applyBorder="1"/>
    <xf numFmtId="3" fontId="28" fillId="28" borderId="18" xfId="0" applyNumberFormat="1" applyFont="1" applyFill="1" applyBorder="1"/>
    <xf numFmtId="0" fontId="26" fillId="29" borderId="12" xfId="0" applyFont="1" applyFill="1" applyBorder="1" applyAlignment="1">
      <alignment horizontal="center"/>
    </xf>
    <xf numFmtId="0" fontId="34" fillId="29" borderId="10" xfId="0" applyFont="1" applyFill="1" applyBorder="1" applyAlignment="1">
      <alignment horizontal="left"/>
    </xf>
    <xf numFmtId="3" fontId="28" fillId="29" borderId="10" xfId="0" applyNumberFormat="1" applyFont="1" applyFill="1" applyBorder="1"/>
    <xf numFmtId="3" fontId="28" fillId="29" borderId="11" xfId="0" applyNumberFormat="1" applyFont="1" applyFill="1" applyBorder="1"/>
    <xf numFmtId="0" fontId="26" fillId="29" borderId="12" xfId="0" quotePrefix="1" applyFont="1" applyFill="1" applyBorder="1" applyAlignment="1">
      <alignment horizontal="center"/>
    </xf>
    <xf numFmtId="0" fontId="26" fillId="29" borderId="10" xfId="0" applyFont="1" applyFill="1" applyBorder="1" applyAlignment="1">
      <alignment horizontal="left"/>
    </xf>
    <xf numFmtId="0" fontId="37" fillId="0" borderId="0" xfId="0" applyFont="1" applyAlignment="1">
      <alignment horizontal="right"/>
    </xf>
    <xf numFmtId="164" fontId="38" fillId="0" borderId="0" xfId="0" quotePrefix="1" applyNumberFormat="1" applyFont="1" applyAlignment="1">
      <alignment horizontal="left"/>
    </xf>
    <xf numFmtId="0" fontId="37" fillId="0" borderId="0" xfId="0" applyFont="1"/>
    <xf numFmtId="0" fontId="26" fillId="28" borderId="11" xfId="0" applyFont="1" applyFill="1" applyBorder="1" applyAlignment="1">
      <alignment horizontal="center" vertical="center" wrapText="1"/>
    </xf>
    <xf numFmtId="10" fontId="28" fillId="28" borderId="17" xfId="0" applyNumberFormat="1" applyFont="1" applyFill="1" applyBorder="1"/>
    <xf numFmtId="10" fontId="28" fillId="29" borderId="10" xfId="0" applyNumberFormat="1" applyFont="1" applyFill="1" applyBorder="1"/>
    <xf numFmtId="3" fontId="28" fillId="28" borderId="17" xfId="0" applyNumberFormat="1" applyFont="1" applyFill="1" applyBorder="1" applyAlignment="1">
      <alignment horizontal="right"/>
    </xf>
    <xf numFmtId="3" fontId="28" fillId="28" borderId="18" xfId="0" applyNumberFormat="1" applyFont="1" applyFill="1" applyBorder="1" applyAlignment="1">
      <alignment horizontal="right"/>
    </xf>
    <xf numFmtId="0" fontId="37" fillId="28" borderId="10" xfId="0" applyFont="1" applyFill="1" applyBorder="1" applyAlignment="1">
      <alignment vertical="center" wrapText="1"/>
    </xf>
    <xf numFmtId="0" fontId="28" fillId="0" borderId="10" xfId="0" applyFont="1" applyBorder="1"/>
    <xf numFmtId="17" fontId="26" fillId="28" borderId="10" xfId="0" quotePrefix="1" applyNumberFormat="1" applyFont="1" applyFill="1" applyBorder="1" applyAlignment="1">
      <alignment horizontal="center" vertical="center" wrapText="1"/>
    </xf>
    <xf numFmtId="0" fontId="26" fillId="28" borderId="10" xfId="0" applyFont="1" applyFill="1" applyBorder="1"/>
    <xf numFmtId="0" fontId="28" fillId="29" borderId="10" xfId="0" applyFont="1" applyFill="1" applyBorder="1"/>
    <xf numFmtId="164" fontId="28" fillId="29" borderId="10" xfId="0" applyNumberFormat="1" applyFont="1" applyFill="1" applyBorder="1"/>
    <xf numFmtId="0" fontId="37" fillId="28" borderId="11" xfId="0" applyFont="1" applyFill="1" applyBorder="1" applyAlignment="1">
      <alignment vertical="center" wrapText="1"/>
    </xf>
    <xf numFmtId="2" fontId="28" fillId="28" borderId="17" xfId="0" applyNumberFormat="1" applyFont="1" applyFill="1" applyBorder="1" applyAlignment="1">
      <alignment horizontal="center"/>
    </xf>
    <xf numFmtId="2" fontId="28" fillId="28" borderId="18" xfId="0" applyNumberFormat="1" applyFont="1" applyFill="1" applyBorder="1" applyAlignment="1">
      <alignment horizontal="center"/>
    </xf>
    <xf numFmtId="2" fontId="28" fillId="29" borderId="10" xfId="0" applyNumberFormat="1" applyFont="1" applyFill="1" applyBorder="1" applyAlignment="1">
      <alignment horizontal="center"/>
    </xf>
    <xf numFmtId="2" fontId="28" fillId="29" borderId="11" xfId="0" applyNumberFormat="1" applyFont="1" applyFill="1" applyBorder="1" applyAlignment="1">
      <alignment horizontal="center"/>
    </xf>
    <xf numFmtId="3" fontId="3" fillId="0" borderId="0" xfId="0" applyNumberFormat="1" applyFont="1" applyFill="1" applyBorder="1"/>
    <xf numFmtId="3" fontId="26" fillId="29" borderId="10" xfId="0" applyNumberFormat="1" applyFont="1" applyFill="1" applyBorder="1"/>
    <xf numFmtId="0" fontId="26" fillId="28" borderId="12" xfId="38" applyFont="1" applyFill="1" applyBorder="1" applyAlignment="1">
      <alignment horizontal="center"/>
    </xf>
    <xf numFmtId="0" fontId="26" fillId="28" borderId="10" xfId="38" applyFont="1" applyFill="1" applyBorder="1" applyAlignment="1">
      <alignment horizontal="center"/>
    </xf>
    <xf numFmtId="10" fontId="26" fillId="28" borderId="11" xfId="38" applyNumberFormat="1" applyFont="1" applyFill="1" applyBorder="1" applyAlignment="1">
      <alignment horizontal="center"/>
    </xf>
    <xf numFmtId="0" fontId="26" fillId="29" borderId="12" xfId="38" applyFont="1" applyFill="1" applyBorder="1"/>
    <xf numFmtId="0" fontId="26" fillId="29" borderId="10" xfId="38" applyFont="1" applyFill="1" applyBorder="1"/>
    <xf numFmtId="10" fontId="28" fillId="29" borderId="11" xfId="38" applyNumberFormat="1" applyFont="1" applyFill="1" applyBorder="1"/>
    <xf numFmtId="0" fontId="28" fillId="28" borderId="16" xfId="38" applyFont="1" applyFill="1" applyBorder="1"/>
    <xf numFmtId="0" fontId="28" fillId="28" borderId="17" xfId="38" applyFont="1" applyFill="1" applyBorder="1"/>
    <xf numFmtId="10" fontId="28" fillId="28" borderId="18" xfId="38" applyNumberFormat="1" applyFont="1" applyFill="1" applyBorder="1"/>
    <xf numFmtId="0" fontId="26" fillId="28" borderId="11" xfId="38" applyFont="1" applyFill="1" applyBorder="1" applyAlignment="1">
      <alignment horizontal="center" vertical="center" wrapText="1"/>
    </xf>
    <xf numFmtId="0" fontId="26" fillId="28" borderId="11" xfId="38" applyFont="1" applyFill="1" applyBorder="1" applyAlignment="1">
      <alignment horizontal="center"/>
    </xf>
    <xf numFmtId="0" fontId="26" fillId="29" borderId="12" xfId="38" applyFont="1" applyFill="1" applyBorder="1" applyAlignment="1">
      <alignment horizontal="center"/>
    </xf>
    <xf numFmtId="3" fontId="28" fillId="29" borderId="11" xfId="37" applyNumberFormat="1" applyFont="1" applyFill="1" applyBorder="1"/>
    <xf numFmtId="3" fontId="28" fillId="28" borderId="18" xfId="37" applyNumberFormat="1" applyFont="1" applyFill="1" applyBorder="1"/>
    <xf numFmtId="17" fontId="28" fillId="29" borderId="12" xfId="0" quotePrefix="1" applyNumberFormat="1" applyFont="1" applyFill="1" applyBorder="1"/>
    <xf numFmtId="17" fontId="28" fillId="29" borderId="16" xfId="0" quotePrefix="1" applyNumberFormat="1" applyFont="1" applyFill="1" applyBorder="1"/>
    <xf numFmtId="3" fontId="28" fillId="29" borderId="18" xfId="0" applyNumberFormat="1" applyFont="1" applyFill="1" applyBorder="1"/>
    <xf numFmtId="0" fontId="26" fillId="28" borderId="10" xfId="0" applyFont="1" applyFill="1" applyBorder="1" applyAlignment="1">
      <alignment horizontal="center" vertical="center" wrapText="1"/>
    </xf>
    <xf numFmtId="0" fontId="26" fillId="28" borderId="13" xfId="0" applyFont="1" applyFill="1" applyBorder="1" applyAlignment="1">
      <alignment horizontal="center" vertical="center" wrapText="1"/>
    </xf>
    <xf numFmtId="0" fontId="26" fillId="28" borderId="14" xfId="0" applyFont="1" applyFill="1" applyBorder="1" applyAlignment="1">
      <alignment horizontal="center" vertical="center"/>
    </xf>
    <xf numFmtId="0" fontId="26" fillId="28" borderId="15" xfId="0" applyFont="1" applyFill="1" applyBorder="1" applyAlignment="1">
      <alignment horizontal="center" vertical="center"/>
    </xf>
    <xf numFmtId="3" fontId="26" fillId="28" borderId="10" xfId="0" applyNumberFormat="1" applyFont="1" applyFill="1" applyBorder="1" applyAlignment="1">
      <alignment horizontal="center" vertical="center" wrapText="1"/>
    </xf>
    <xf numFmtId="3" fontId="26" fillId="28" borderId="11" xfId="0" applyNumberFormat="1" applyFont="1" applyFill="1" applyBorder="1" applyAlignment="1">
      <alignment horizontal="center" vertical="center" wrapText="1"/>
    </xf>
    <xf numFmtId="0" fontId="26" fillId="28" borderId="12" xfId="0" applyFont="1" applyFill="1" applyBorder="1" applyAlignment="1">
      <alignment horizontal="center" vertical="center" wrapText="1"/>
    </xf>
    <xf numFmtId="0" fontId="21" fillId="0" borderId="0" xfId="0" applyFont="1" applyAlignment="1">
      <alignment horizontal="left" wrapText="1"/>
    </xf>
    <xf numFmtId="0" fontId="21" fillId="0" borderId="0" xfId="0" applyFont="1" applyAlignment="1">
      <alignment horizontal="left"/>
    </xf>
    <xf numFmtId="0" fontId="34" fillId="28" borderId="12" xfId="0" applyFont="1" applyFill="1" applyBorder="1" applyAlignment="1">
      <alignment horizontal="center" vertical="center" wrapText="1"/>
    </xf>
    <xf numFmtId="0" fontId="34" fillId="28" borderId="10" xfId="0" applyFont="1" applyFill="1" applyBorder="1" applyAlignment="1">
      <alignment horizontal="center" vertical="center" wrapText="1"/>
    </xf>
    <xf numFmtId="0" fontId="30" fillId="0" borderId="0" xfId="0" applyFont="1" applyAlignment="1">
      <alignment horizontal="left" vertical="top" wrapText="1"/>
    </xf>
    <xf numFmtId="0" fontId="30" fillId="0" borderId="0" xfId="0" applyNumberFormat="1" applyFont="1" applyAlignment="1">
      <alignment horizontal="left" vertical="top" wrapText="1"/>
    </xf>
    <xf numFmtId="0" fontId="21" fillId="0" borderId="0" xfId="0" applyFont="1" applyAlignment="1">
      <alignment horizontal="left" vertical="top" wrapText="1"/>
    </xf>
    <xf numFmtId="0" fontId="0" fillId="0" borderId="0" xfId="0" applyAlignment="1">
      <alignment horizontal="left" vertical="top"/>
    </xf>
    <xf numFmtId="0" fontId="26" fillId="28" borderId="11" xfId="0" applyFont="1" applyFill="1" applyBorder="1" applyAlignment="1">
      <alignment horizontal="center" vertical="center" wrapText="1"/>
    </xf>
    <xf numFmtId="0" fontId="28" fillId="28" borderId="16" xfId="0" applyFont="1" applyFill="1" applyBorder="1" applyAlignment="1">
      <alignment horizontal="center"/>
    </xf>
    <xf numFmtId="0" fontId="28" fillId="28" borderId="17" xfId="0" applyFont="1" applyFill="1" applyBorder="1" applyAlignment="1">
      <alignment horizontal="center"/>
    </xf>
    <xf numFmtId="17" fontId="26" fillId="28" borderId="11" xfId="0" quotePrefix="1" applyNumberFormat="1" applyFont="1" applyFill="1" applyBorder="1" applyAlignment="1">
      <alignment horizontal="center" vertical="center" wrapText="1"/>
    </xf>
    <xf numFmtId="17" fontId="26" fillId="28" borderId="10" xfId="0" quotePrefix="1" applyNumberFormat="1" applyFont="1" applyFill="1" applyBorder="1" applyAlignment="1">
      <alignment horizontal="center" vertical="center" wrapText="1"/>
    </xf>
    <xf numFmtId="0" fontId="26" fillId="28" borderId="10" xfId="0" quotePrefix="1" applyFont="1" applyFill="1" applyBorder="1" applyAlignment="1">
      <alignment horizontal="center" vertical="center" wrapText="1"/>
    </xf>
    <xf numFmtId="0" fontId="28" fillId="28" borderId="13" xfId="0" applyFont="1" applyFill="1" applyBorder="1" applyAlignment="1">
      <alignment horizontal="center" vertical="center" wrapText="1"/>
    </xf>
    <xf numFmtId="0" fontId="28" fillId="28" borderId="14" xfId="0" applyFont="1" applyFill="1" applyBorder="1" applyAlignment="1">
      <alignment horizontal="center" vertical="center"/>
    </xf>
    <xf numFmtId="0" fontId="28" fillId="28" borderId="15" xfId="0" applyFont="1" applyFill="1" applyBorder="1" applyAlignment="1">
      <alignment horizontal="center" vertical="center"/>
    </xf>
    <xf numFmtId="0" fontId="21" fillId="28" borderId="10" xfId="0" applyFont="1" applyFill="1" applyBorder="1" applyAlignment="1">
      <alignment horizontal="center" vertical="center" wrapText="1"/>
    </xf>
    <xf numFmtId="0" fontId="21" fillId="28" borderId="12" xfId="0" applyFont="1" applyFill="1" applyBorder="1" applyAlignment="1">
      <alignment horizontal="center" vertical="center" wrapText="1"/>
    </xf>
    <xf numFmtId="0" fontId="21" fillId="28" borderId="11" xfId="0" applyFont="1" applyFill="1" applyBorder="1" applyAlignment="1">
      <alignment horizontal="center" vertical="center" wrapText="1"/>
    </xf>
    <xf numFmtId="0" fontId="26" fillId="28" borderId="12" xfId="38" applyFont="1" applyFill="1" applyBorder="1" applyAlignment="1">
      <alignment horizontal="center"/>
    </xf>
    <xf numFmtId="0" fontId="26" fillId="28" borderId="10" xfId="38" applyFont="1" applyFill="1" applyBorder="1" applyAlignment="1">
      <alignment horizontal="center"/>
    </xf>
    <xf numFmtId="0" fontId="26" fillId="28" borderId="11" xfId="38" applyFont="1" applyFill="1" applyBorder="1" applyAlignment="1">
      <alignment horizontal="center"/>
    </xf>
    <xf numFmtId="0" fontId="26" fillId="28" borderId="13" xfId="38" applyFont="1" applyFill="1" applyBorder="1" applyAlignment="1">
      <alignment horizontal="center" vertical="center" wrapText="1"/>
    </xf>
    <xf numFmtId="0" fontId="26" fillId="28" borderId="14" xfId="38" applyFont="1" applyFill="1" applyBorder="1" applyAlignment="1">
      <alignment horizontal="center" vertical="center"/>
    </xf>
    <xf numFmtId="0" fontId="26" fillId="28" borderId="15" xfId="38" applyFont="1" applyFill="1" applyBorder="1" applyAlignment="1">
      <alignment horizontal="center" vertical="center"/>
    </xf>
    <xf numFmtId="0" fontId="26" fillId="28" borderId="12" xfId="38" applyFont="1" applyFill="1" applyBorder="1" applyAlignment="1">
      <alignment horizontal="center" vertical="center"/>
    </xf>
    <xf numFmtId="0" fontId="26" fillId="28" borderId="10" xfId="38" applyFont="1" applyFill="1" applyBorder="1" applyAlignment="1">
      <alignment horizontal="center" vertical="center"/>
    </xf>
    <xf numFmtId="0" fontId="26" fillId="28" borderId="13" xfId="37" applyFont="1" applyFill="1" applyBorder="1" applyAlignment="1">
      <alignment horizontal="center" vertical="center" wrapText="1"/>
    </xf>
    <xf numFmtId="0" fontId="26" fillId="28" borderId="14" xfId="37" applyFont="1" applyFill="1" applyBorder="1" applyAlignment="1">
      <alignment horizontal="center" vertical="center"/>
    </xf>
    <xf numFmtId="0" fontId="26" fillId="28" borderId="15" xfId="37" applyFont="1" applyFill="1" applyBorder="1" applyAlignment="1">
      <alignment horizontal="center" vertical="center"/>
    </xf>
    <xf numFmtId="3" fontId="28" fillId="28" borderId="16" xfId="0" applyNumberFormat="1" applyFont="1" applyFill="1" applyBorder="1" applyAlignment="1">
      <alignment horizontal="center"/>
    </xf>
    <xf numFmtId="3" fontId="28" fillId="28" borderId="17" xfId="0" applyNumberFormat="1" applyFont="1" applyFill="1" applyBorder="1" applyAlignment="1">
      <alignment horizont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_k_participanti_judete_1008"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0449748948191744"/>
          <c:y val="7.8260952637729961E-2"/>
          <c:w val="0.88359902498633958"/>
          <c:h val="0.77173994962205938"/>
        </c:manualLayout>
      </c:layout>
      <c:lineChart>
        <c:grouping val="standard"/>
        <c:ser>
          <c:idx val="0"/>
          <c:order val="0"/>
          <c:tx>
            <c:strRef>
              <c:f>sume_euro_0820_graf!$B$3</c:f>
              <c:strCache>
                <c:ptCount val="1"/>
                <c:pt idx="0">
                  <c:v>EURO</c:v>
                </c:pt>
              </c:strCache>
            </c:strRef>
          </c:tx>
          <c:spPr>
            <a:ln w="38100">
              <a:solidFill>
                <a:srgbClr val="000080"/>
              </a:solidFill>
              <a:prstDash val="solid"/>
            </a:ln>
          </c:spPr>
          <c:marker>
            <c:symbol val="diamond"/>
            <c:size val="9"/>
            <c:spPr>
              <a:solidFill>
                <a:srgbClr val="000080"/>
              </a:solidFill>
              <a:ln>
                <a:solidFill>
                  <a:srgbClr val="000080"/>
                </a:solidFill>
                <a:prstDash val="solid"/>
              </a:ln>
            </c:spPr>
          </c:marker>
          <c:dLbls>
            <c:dLbl>
              <c:idx val="0"/>
              <c:layout>
                <c:manualLayout>
                  <c:x val="-5.1256630148813702E-2"/>
                  <c:y val="3.3928192844024783E-2"/>
                </c:manualLayout>
              </c:layout>
              <c:dLblPos val="r"/>
              <c:showVal val="1"/>
            </c:dLbl>
            <c:dLbl>
              <c:idx val="1"/>
              <c:layout>
                <c:manualLayout>
                  <c:x val="-5.0595319266843214E-2"/>
                  <c:y val="-6.8789697092420041E-2"/>
                </c:manualLayout>
              </c:layout>
              <c:dLblPos val="r"/>
              <c:showVal val="1"/>
            </c:dLbl>
            <c:dLbl>
              <c:idx val="2"/>
              <c:layout>
                <c:manualLayout>
                  <c:x val="-5.2579375576176202E-2"/>
                  <c:y val="2.5977260489667364E-2"/>
                </c:manualLayout>
              </c:layout>
              <c:dLblPos val="r"/>
              <c:showVal val="1"/>
            </c:dLbl>
            <c:dLbl>
              <c:idx val="3"/>
              <c:layout>
                <c:manualLayout>
                  <c:x val="-3.8509767367009236E-2"/>
                  <c:y val="-3.0719910809233836E-2"/>
                </c:manualLayout>
              </c:layout>
              <c:dLblPos val="r"/>
              <c:showVal val="1"/>
            </c:dLbl>
            <c:dLbl>
              <c:idx val="4"/>
              <c:layout>
                <c:manualLayout>
                  <c:x val="-6.3161392223455445E-2"/>
                  <c:y val="3.1542500956669717E-2"/>
                </c:manualLayout>
              </c:layout>
              <c:dLblPos val="r"/>
              <c:showVal val="1"/>
            </c:dLbl>
            <c:dLbl>
              <c:idx val="5"/>
              <c:layout>
                <c:manualLayout>
                  <c:x val="-4.0021267288732482E-2"/>
                  <c:y val="-3.6720943569541996E-2"/>
                </c:manualLayout>
              </c:layout>
              <c:dLblPos val="r"/>
              <c:showVal val="1"/>
            </c:dLbl>
            <c:dLbl>
              <c:idx val="6"/>
              <c:layout>
                <c:manualLayout>
                  <c:x val="-5.7870372493734647E-2"/>
                  <c:y val="5.9852682552858742E-2"/>
                </c:manualLayout>
              </c:layout>
              <c:dLblPos val="r"/>
              <c:showVal val="1"/>
            </c:dLbl>
            <c:dLbl>
              <c:idx val="7"/>
              <c:layout>
                <c:manualLayout>
                  <c:x val="-1.4910741208461304E-2"/>
                  <c:y val="-6.2513529037678275E-2"/>
                </c:manualLayout>
              </c:layout>
              <c:dLblPos val="r"/>
              <c:showVal val="1"/>
            </c:dLbl>
            <c:dLbl>
              <c:idx val="8"/>
              <c:layout>
                <c:manualLayout>
                  <c:x val="-2.8052801904493243E-2"/>
                  <c:y val="4.2496435534457831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9"/>
              <c:layout>
                <c:manualLayout>
                  <c:x val="-3.6550811495924422E-2"/>
                  <c:y val="-3.0718473942765927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0"/>
              <c:layout>
                <c:manualLayout>
                  <c:x val="-3.4559308039487154E-2"/>
                  <c:y val="4.0302599796185459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1"/>
              <c:layout>
                <c:manualLayout>
                  <c:x val="-3.9560813281628845E-2"/>
                  <c:y val="-2.2092743845681918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2"/>
              <c:layout>
                <c:manualLayout>
                  <c:x val="-3.1575302369266797E-2"/>
                  <c:y val="4.3692533197367454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3"/>
              <c:layout>
                <c:manualLayout>
                  <c:x val="-3.8574810096716754E-2"/>
                  <c:y val="-4.1765497221529099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4"/>
              <c:layout>
                <c:manualLayout>
                  <c:x val="-3.0089798563027608E-2"/>
                  <c:y val="2.8743310647436959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5"/>
              <c:layout>
                <c:manualLayout>
                  <c:x val="-1.6247621762557824E-3"/>
                  <c:y val="-4.3610802272683408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6"/>
              <c:layout>
                <c:manualLayout>
                  <c:x val="-5.2580324580487683E-2"/>
                  <c:y val="-2.7147831895155159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7"/>
              <c:layout>
                <c:manualLayout>
                  <c:x val="-4.9090319260069203E-2"/>
                  <c:y val="2.6597328895155991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8"/>
              <c:layout>
                <c:manualLayout>
                  <c:x val="-2.312278597993276E-2"/>
                  <c:y val="-5.2605939180100265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9"/>
              <c:layout>
                <c:manualLayout>
                  <c:x val="-4.5107312347194672E-2"/>
                  <c:y val="4.3647544470723408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20"/>
              <c:layout>
                <c:manualLayout>
                  <c:x val="-2.6132787765637173E-2"/>
                  <c:y val="4.9041164457158469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21"/>
              <c:layout>
                <c:manualLayout>
                  <c:x val="-3.5629798599722456E-2"/>
                  <c:y val="-2.3698977287695377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22"/>
              <c:layout>
                <c:manualLayout>
                  <c:x val="-4.812381316177014E-2"/>
                  <c:y val="-5.4303975109913916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23"/>
              <c:layout>
                <c:manualLayout>
                  <c:x val="-4.8130312190641192E-2"/>
                  <c:y val="2.875971174478531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24"/>
              <c:layout>
                <c:manualLayout>
                  <c:x val="-4.2142856204584703E-2"/>
                  <c:y val="-5.0613362183075696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25"/>
              <c:layout>
                <c:manualLayout>
                  <c:x val="-3.9651852126820417E-2"/>
                  <c:y val="2.9135557621193624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26"/>
              <c:layout>
                <c:manualLayout>
                  <c:x val="-4.4153856747634987E-2"/>
                  <c:y val="-2.8219866171956352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27"/>
              <c:layout>
                <c:manualLayout>
                  <c:x val="-4.1163352048543621E-2"/>
                  <c:y val="2.6380006383073015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28"/>
              <c:layout>
                <c:manualLayout>
                  <c:x val="-3.8672347970779328E-2"/>
                  <c:y val="-2.0084437579806512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29"/>
              <c:layout>
                <c:manualLayout>
                  <c:x val="-2.4193328981165378E-2"/>
                  <c:y val="-4.3447625333381833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30"/>
              <c:layout>
                <c:manualLayout>
                  <c:x val="-3.8685346028521375E-2"/>
                  <c:y val="2.093300586182709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31"/>
              <c:layout>
                <c:manualLayout>
                  <c:x val="-1.6713817719001399E-2"/>
                  <c:y val="2.3816576811769428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32"/>
              <c:layout>
                <c:manualLayout>
                  <c:x val="-3.3703337872992775E-2"/>
                  <c:y val="-2.0674902310883352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33"/>
              <c:layout>
                <c:manualLayout>
                  <c:x val="-2.0722820747360027E-2"/>
                  <c:y val="8.048011150581233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34"/>
              <c:layout>
                <c:manualLayout>
                  <c:x val="-4.4205848978603191E-2"/>
                  <c:y val="-2.8248810899471788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35"/>
              <c:layout>
                <c:manualLayout>
                  <c:x val="-2.5231324397045642E-2"/>
                  <c:y val="5.68030146452689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36"/>
              <c:layout>
                <c:manualLayout>
                  <c:x val="-4.9213853249615906E-2"/>
                  <c:y val="-3.9297817990150676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37"/>
              <c:layout>
                <c:manualLayout>
                  <c:x val="-2.8241326182750111E-2"/>
                  <c:y val="2.4534848811204286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38"/>
              <c:layout>
                <c:manualLayout>
                  <c:x val="-4.7228848822049592E-2"/>
                  <c:y val="-3.9192292641651007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39"/>
              <c:layout>
                <c:manualLayout>
                  <c:x val="-2.7255375438835314E-2"/>
                  <c:y val="2.9597067526956938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40"/>
              <c:layout>
                <c:manualLayout>
                  <c:x val="-2.5263871982398038E-2"/>
                  <c:y val="-3.7004887495865661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41"/>
              <c:layout>
                <c:manualLayout>
                  <c:x val="-3.3761881573829269E-2"/>
                  <c:y val="4.1187256969841685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42"/>
              <c:layout>
                <c:manualLayout>
                  <c:x val="-2.4277868797485915E-2"/>
                  <c:y val="2.4036515420852712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43"/>
              <c:layout>
                <c:manualLayout>
                  <c:x val="-2.07878634770675E-2"/>
                  <c:y val="5.3588940819252702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44"/>
              <c:layout>
                <c:manualLayout>
                  <c:x val="-2.9285873068498728E-2"/>
                  <c:y val="-3.0400166072227633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45"/>
              <c:layout>
                <c:manualLayout>
                  <c:x val="-1.4307353457557641E-2"/>
                  <c:y val="2.1098648594313939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46"/>
              <c:layout>
                <c:manualLayout>
                  <c:x val="-3.1796374232876096E-2"/>
                  <c:y val="-2.8791098440691259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47"/>
              <c:layout>
                <c:manualLayout>
                  <c:x val="-1.4320351515299687E-2"/>
                  <c:y val="2.6485832339202965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48"/>
              <c:layout>
                <c:manualLayout>
                  <c:x val="-2.4316862970712064E-2"/>
                  <c:y val="-3.0480184318772374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49"/>
              <c:layout>
                <c:manualLayout>
                  <c:x val="-1.4832850194368826E-2"/>
                  <c:y val="-1.5621123420298883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50"/>
              <c:layout>
                <c:manualLayout>
                  <c:x val="-2.1832357921818799E-2"/>
                  <c:y val="4.6408015997096555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51"/>
              <c:layout>
                <c:manualLayout>
                  <c:x val="-1.8841853222727353E-2"/>
                  <c:y val="1.7647983074989368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52"/>
              <c:layout>
                <c:manualLayout>
                  <c:x val="-2.933786529946681E-2"/>
                  <c:y val="-2.5675062198675457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53"/>
              <c:layout>
                <c:manualLayout>
                  <c:x val="-1.8854851280469404E-2"/>
                  <c:y val="2.9637762601374146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54"/>
              <c:layout>
                <c:manualLayout>
                  <c:x val="-1.9860351551994546E-2"/>
                  <c:y val="6.892201853477313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55"/>
              <c:layout>
                <c:manualLayout>
                  <c:x val="-4.0346428496272624E-2"/>
                  <c:y val="-2.7552690287786591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56"/>
              <c:layout>
                <c:manualLayout>
                  <c:x val="-1.9873402050733915E-2"/>
                  <c:y val="2.9378670895684911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57"/>
              <c:layout>
                <c:manualLayout>
                  <c:x val="-3.1867915991454533E-2"/>
                  <c:y val="-2.0491441386286582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58"/>
              <c:layout>
                <c:manualLayout>
                  <c:x val="-1.4891393895205321E-2"/>
                  <c:y val="3.4885142393185874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59"/>
              <c:layout>
                <c:manualLayout>
                  <c:x val="-1.7894896652038701E-2"/>
                  <c:y val="3.9332214232748609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60"/>
              <c:layout>
                <c:manualLayout>
                  <c:x val="-3.1887413078067667E-2"/>
                  <c:y val="-6.7841871453417427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61"/>
              <c:layout>
                <c:manualLayout>
                  <c:x val="-1.3965800546330924E-2"/>
                  <c:y val="1.8238048339904219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62"/>
              <c:layout>
                <c:manualLayout>
                  <c:x val="-1.2338160527136858E-2"/>
                  <c:y val="3.9088685342903544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63"/>
              <c:layout>
                <c:manualLayout>
                  <c:x val="-2.3104611923509516E-2"/>
                  <c:y val="-2.1792811612834206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64"/>
              <c:layout>
                <c:manualLayout>
                  <c:x val="-2.5379554828373684E-2"/>
                  <c:y val="-5.4930633670791193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65"/>
              <c:layout>
                <c:manualLayout>
                  <c:x val="-2.415794179573709E-2"/>
                  <c:y val="2.7188208616779959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66"/>
              <c:layout>
                <c:manualLayout>
                  <c:x val="-2.7431885699602237E-2"/>
                  <c:y val="-2.5441998321638473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67"/>
              <c:layout>
                <c:manualLayout>
                  <c:x val="-1.5720814618452449E-2"/>
                  <c:y val="2.5980680986305182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68"/>
              <c:layout>
                <c:manualLayout>
                  <c:x val="-1.4998702085316284E-2"/>
                  <c:y val="5.3574017533522582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69"/>
              <c:layout>
                <c:manualLayout>
                  <c:x val="-2.7263654980190441E-2"/>
                  <c:y val="-4.9184923313157318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70"/>
              <c:layout>
                <c:manualLayout>
                  <c:x val="-2.2046090392547089E-2"/>
                  <c:y val="3.1410359419358304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71"/>
              <c:layout>
                <c:manualLayout>
                  <c:x val="-1.6828473363906426E-2"/>
                  <c:y val="7.1689074579963138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72"/>
              <c:layout>
                <c:manualLayout>
                  <c:x val="-3.0092427257781544E-2"/>
                  <c:y val="-4.2252754120020809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73"/>
              <c:layout>
                <c:manualLayout>
                  <c:x val="-2.5374363169638738E-2"/>
                  <c:y val="3.6219936793615029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74"/>
              <c:layout>
                <c:manualLayout>
                  <c:x val="-1.3663239647491627E-2"/>
                  <c:y val="1.5112575213812486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75"/>
              <c:layout>
                <c:manualLayout>
                  <c:x val="-1.3466533466533396E-2"/>
                  <c:y val="-3.4656560787044564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76"/>
              <c:layout>
                <c:manualLayout>
                  <c:x val="-8.4715284715284576E-3"/>
                  <c:y val="-6.5057224989733445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77"/>
              <c:layout>
                <c:manualLayout>
                  <c:x val="-4.662004662004662E-3"/>
                  <c:y val="4.9886621315192843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78"/>
              <c:layout>
                <c:manualLayout>
                  <c:x val="-1.9851831351581192E-2"/>
                  <c:y val="-0.10696205770196519"/>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79"/>
              <c:layout>
                <c:manualLayout>
                  <c:x val="-5.1957042730543896E-3"/>
                  <c:y val="-9.7910234502909893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80"/>
              <c:layout>
                <c:manualLayout>
                  <c:x val="-7.3594548551959493E-3"/>
                  <c:y val="7.3539736104415512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82"/>
              <c:layout>
                <c:manualLayout>
                  <c:x val="-1.3038046564452059E-2"/>
                  <c:y val="3.2839823593479381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88"/>
              <c:layout>
                <c:manualLayout>
                  <c:x val="-1.6031393268281874E-2"/>
                  <c:y val="-7.0824902139440093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89"/>
              <c:layout>
                <c:manualLayout>
                  <c:x val="-3.5308516822752517E-2"/>
                  <c:y val="-4.0428614020607267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90"/>
              <c:layout>
                <c:manualLayout>
                  <c:x val="-2.5669955045517192E-2"/>
                  <c:y val="-0.10101139940895837"/>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91"/>
              <c:layout>
                <c:manualLayout>
                  <c:x val="8.983288573100481E-3"/>
                  <c:y val="-5.413890057247113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96"/>
              <c:layout>
                <c:manualLayout>
                  <c:x val="-5.0721770493891663E-2"/>
                  <c:y val="2.78281109245983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97"/>
              <c:layout>
                <c:manualLayout>
                  <c:x val="-5.6318848979535312E-2"/>
                  <c:y val="-7.0367078691913665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00"/>
              <c:layout>
                <c:manualLayout>
                  <c:x val="-5.4746251403750036E-2"/>
                  <c:y val="-9.2124076421847001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01"/>
              <c:layout>
                <c:manualLayout>
                  <c:x val="-5.0883113284778979E-2"/>
                  <c:y val="-4.1444269371356007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02"/>
              <c:layout>
                <c:manualLayout>
                  <c:x val="-5.7593158429789085E-2"/>
                  <c:y val="-0.13312935367034653"/>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06"/>
              <c:layout>
                <c:manualLayout>
                  <c:x val="-4.7705556097566874E-2"/>
                  <c:y val="-6.2492323918043879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10"/>
              <c:layout>
                <c:manualLayout>
                  <c:x val="-1.4690635696514742E-2"/>
                  <c:y val="-5.1016209314198674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14"/>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23"/>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28"/>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43"/>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47"/>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49"/>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spPr>
              <a:noFill/>
              <a:ln w="25400">
                <a:noFill/>
              </a:ln>
            </c:spPr>
            <c:txPr>
              <a:bodyPr/>
              <a:lstStyle/>
              <a:p>
                <a:pPr>
                  <a:defRPr sz="900" b="1" i="0" u="none" strike="noStrike" baseline="0">
                    <a:solidFill>
                      <a:srgbClr val="000000"/>
                    </a:solidFill>
                    <a:latin typeface="Arial"/>
                    <a:ea typeface="Arial"/>
                    <a:cs typeface="Arial"/>
                  </a:defRPr>
                </a:pPr>
                <a:endParaRPr lang="en-US"/>
              </a:p>
            </c:txPr>
            <c:showVal val="1"/>
          </c:dLbls>
          <c:cat>
            <c:strRef>
              <c:f>sume_euro_0820_graf!$C$2:$J$2</c:f>
              <c:strCache>
                <c:ptCount val="8"/>
                <c:pt idx="0">
                  <c:v>Ianuarie 2020'</c:v>
                </c:pt>
                <c:pt idx="1">
                  <c:v>Februarie 2020'</c:v>
                </c:pt>
                <c:pt idx="2">
                  <c:v>Martie 2020'</c:v>
                </c:pt>
                <c:pt idx="3">
                  <c:v>Aprilie 2020'</c:v>
                </c:pt>
                <c:pt idx="4">
                  <c:v>Mai 2020'</c:v>
                </c:pt>
                <c:pt idx="5">
                  <c:v>Iunie 2020'</c:v>
                </c:pt>
                <c:pt idx="6">
                  <c:v>Iulie 2020'</c:v>
                </c:pt>
                <c:pt idx="7">
                  <c:v>August 2020'</c:v>
                </c:pt>
              </c:strCache>
            </c:strRef>
          </c:cat>
          <c:val>
            <c:numRef>
              <c:f>sume_euro_0820_graf!$C$3:$J$3</c:f>
              <c:numCache>
                <c:formatCode>#,##0</c:formatCode>
                <c:ptCount val="8"/>
                <c:pt idx="0">
                  <c:v>161518999</c:v>
                </c:pt>
                <c:pt idx="1">
                  <c:v>150744001.65425971</c:v>
                </c:pt>
                <c:pt idx="2">
                  <c:v>154781765.99437925</c:v>
                </c:pt>
                <c:pt idx="3">
                  <c:v>137297424</c:v>
                </c:pt>
                <c:pt idx="4">
                  <c:v>135920030.76796001</c:v>
                </c:pt>
                <c:pt idx="5">
                  <c:v>175626918</c:v>
                </c:pt>
                <c:pt idx="6">
                  <c:v>153723899</c:v>
                </c:pt>
                <c:pt idx="7">
                  <c:v>150457420</c:v>
                </c:pt>
              </c:numCache>
            </c:numRef>
          </c:val>
        </c:ser>
        <c:ser>
          <c:idx val="1"/>
          <c:order val="1"/>
          <c:tx>
            <c:strRef>
              <c:f>sume_euro_0820_graf!$B$4</c:f>
              <c:strCache>
                <c:ptCount val="1"/>
              </c:strCache>
            </c:strRef>
          </c:tx>
          <c:dLbls>
            <c:dLbl>
              <c:idx val="0"/>
              <c:dLblPos val="r"/>
              <c:showVal val="1"/>
            </c:dLbl>
            <c:dLbl>
              <c:idx val="1"/>
              <c:dLblPos val="r"/>
              <c:showVal val="1"/>
            </c:dLbl>
            <c:dLbl>
              <c:idx val="2"/>
              <c:dLblPos val="r"/>
              <c:showVal val="1"/>
            </c:dLbl>
            <c:dLbl>
              <c:idx val="3"/>
              <c:dLblPos val="r"/>
              <c:showVal val="1"/>
            </c:dLbl>
            <c:dLbl>
              <c:idx val="4"/>
              <c:dLblPos val="r"/>
              <c:showVal val="1"/>
            </c:dLbl>
            <c:dLbl>
              <c:idx val="5"/>
              <c:dLblPos val="r"/>
              <c:showVal val="1"/>
            </c:dLbl>
            <c:dLbl>
              <c:idx val="6"/>
              <c:dLblPos val="r"/>
              <c:showVal val="1"/>
            </c:dLbl>
            <c:dLbl>
              <c:idx val="7"/>
              <c:dLblPos val="r"/>
              <c:showVal val="1"/>
            </c:dLbl>
            <c:dLbl>
              <c:idx val="8"/>
              <c:dLblPos val="r"/>
              <c:showVal val="1"/>
            </c:dLbl>
            <c:dLbl>
              <c:idx val="9"/>
              <c:dLblPos val="r"/>
              <c:showVal val="1"/>
            </c:dLbl>
            <c:dLbl>
              <c:idx val="10"/>
              <c:dLblPos val="r"/>
              <c:showVal val="1"/>
            </c:dLbl>
            <c:dLbl>
              <c:idx val="11"/>
              <c:dLblPos val="r"/>
              <c:showVal val="1"/>
            </c:dLbl>
            <c:dLbl>
              <c:idx val="12"/>
              <c:dLblPos val="r"/>
              <c:showVal val="1"/>
            </c:dLbl>
            <c:dLbl>
              <c:idx val="13"/>
              <c:dLblPos val="r"/>
              <c:showVal val="1"/>
            </c:dLbl>
            <c:spPr>
              <a:noFill/>
              <a:ln w="25400">
                <a:noFill/>
              </a:ln>
            </c:spPr>
            <c:txPr>
              <a:bodyPr/>
              <a:lstStyle/>
              <a:p>
                <a:pPr>
                  <a:defRPr sz="1600" b="0" i="0" u="none" strike="noStrike" baseline="0">
                    <a:solidFill>
                      <a:srgbClr val="000000"/>
                    </a:solidFill>
                    <a:latin typeface="Arial"/>
                    <a:ea typeface="Arial"/>
                    <a:cs typeface="Arial"/>
                  </a:defRPr>
                </a:pPr>
                <a:endParaRPr lang="en-US"/>
              </a:p>
            </c:txPr>
            <c:showVal val="1"/>
          </c:dLbls>
          <c:cat>
            <c:strRef>
              <c:f>sume_euro_0820_graf!$C$2:$J$2</c:f>
              <c:strCache>
                <c:ptCount val="8"/>
                <c:pt idx="0">
                  <c:v>Ianuarie 2020'</c:v>
                </c:pt>
                <c:pt idx="1">
                  <c:v>Februarie 2020'</c:v>
                </c:pt>
                <c:pt idx="2">
                  <c:v>Martie 2020'</c:v>
                </c:pt>
                <c:pt idx="3">
                  <c:v>Aprilie 2020'</c:v>
                </c:pt>
                <c:pt idx="4">
                  <c:v>Mai 2020'</c:v>
                </c:pt>
                <c:pt idx="5">
                  <c:v>Iunie 2020'</c:v>
                </c:pt>
                <c:pt idx="6">
                  <c:v>Iulie 2020'</c:v>
                </c:pt>
                <c:pt idx="7">
                  <c:v>August 2020'</c:v>
                </c:pt>
              </c:strCache>
            </c:strRef>
          </c:cat>
          <c:val>
            <c:numRef>
              <c:f>sume_euro_0820_graf!$C$4:$J$4</c:f>
            </c:numRef>
          </c:val>
        </c:ser>
        <c:ser>
          <c:idx val="2"/>
          <c:order val="2"/>
          <c:tx>
            <c:strRef>
              <c:f>sume_euro_0820_graf!$B$5</c:f>
              <c:strCache>
                <c:ptCount val="1"/>
                <c:pt idx="0">
                  <c:v>LEI</c:v>
                </c:pt>
              </c:strCache>
            </c:strRef>
          </c:tx>
          <c:spPr>
            <a:ln w="38100">
              <a:solidFill>
                <a:srgbClr val="FF00FF"/>
              </a:solidFill>
              <a:prstDash val="solid"/>
            </a:ln>
          </c:spPr>
          <c:marker>
            <c:symbol val="triangle"/>
            <c:size val="9"/>
            <c:spPr>
              <a:solidFill>
                <a:srgbClr val="FF00FF"/>
              </a:solidFill>
              <a:ln>
                <a:solidFill>
                  <a:srgbClr val="FF00FF"/>
                </a:solidFill>
                <a:prstDash val="solid"/>
              </a:ln>
            </c:spPr>
          </c:marker>
          <c:dLbls>
            <c:dLbl>
              <c:idx val="0"/>
              <c:layout>
                <c:manualLayout>
                  <c:x val="-4.993387711739701E-2"/>
                  <c:y val="-3.3703164118272518E-2"/>
                </c:manualLayout>
              </c:layout>
              <c:dLblPos val="r"/>
              <c:showVal val="1"/>
            </c:dLbl>
            <c:dLbl>
              <c:idx val="1"/>
              <c:layout>
                <c:manualLayout>
                  <c:x val="-6.3822849581009977E-2"/>
                  <c:y val="4.4447600757950678E-2"/>
                </c:manualLayout>
              </c:layout>
              <c:dLblPos val="r"/>
              <c:showVal val="1"/>
            </c:dLbl>
            <c:dLbl>
              <c:idx val="2"/>
              <c:layout>
                <c:manualLayout>
                  <c:x val="-5.7870387701842892E-2"/>
                  <c:y val="-6.6644627138068055E-2"/>
                </c:manualLayout>
              </c:layout>
              <c:dLblPos val="r"/>
              <c:showVal val="1"/>
            </c:dLbl>
            <c:dLbl>
              <c:idx val="3"/>
              <c:layout>
                <c:manualLayout>
                  <c:x val="-7.9695878353955973E-2"/>
                  <c:y val="3.6913701963833354E-2"/>
                </c:manualLayout>
              </c:layout>
              <c:dLblPos val="r"/>
              <c:showVal val="1"/>
            </c:dLbl>
            <c:dLbl>
              <c:idx val="4"/>
              <c:layout>
                <c:manualLayout>
                  <c:x val="-8.3002687694705549E-2"/>
                  <c:y val="-6.1895937373501617E-2"/>
                </c:manualLayout>
              </c:layout>
              <c:dLblPos val="r"/>
              <c:showVal val="1"/>
            </c:dLbl>
            <c:dLbl>
              <c:idx val="5"/>
              <c:layout>
                <c:manualLayout>
                  <c:x val="-0.11541020259815203"/>
                  <c:y val="-2.2098510991023435E-2"/>
                </c:manualLayout>
              </c:layout>
              <c:dLblPos val="r"/>
              <c:showVal val="1"/>
            </c:dLbl>
            <c:dLbl>
              <c:idx val="6"/>
              <c:layout>
                <c:manualLayout>
                  <c:x val="-0.10813498768756827"/>
                  <c:y val="2.494853382428118E-2"/>
                </c:manualLayout>
              </c:layout>
              <c:dLblPos val="r"/>
              <c:showVal val="1"/>
            </c:dLbl>
            <c:dLbl>
              <c:idx val="7"/>
              <c:layout>
                <c:manualLayout>
                  <c:x val="-1.7556247271294723E-2"/>
                  <c:y val="5.2587055333149592E-2"/>
                </c:manualLayout>
              </c:layout>
              <c:dLblPos val="r"/>
              <c:showVal val="1"/>
            </c:dLbl>
            <c:dLbl>
              <c:idx val="8"/>
              <c:layout>
                <c:manualLayout>
                  <c:x val="-4.303782054430523E-2"/>
                  <c:y val="2.8382143724431319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9"/>
              <c:layout>
                <c:manualLayout>
                  <c:x val="-4.0047315845213871E-2"/>
                  <c:y val="-3.7813668563884045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0"/>
              <c:layout>
                <c:manualLayout>
                  <c:x val="-4.6047822330009675E-2"/>
                  <c:y val="2.2991383348284631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1"/>
              <c:layout>
                <c:manualLayout>
                  <c:x val="-4.9550825708170147E-2"/>
                  <c:y val="-3.3104384947878672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2"/>
              <c:layout>
                <c:manualLayout>
                  <c:x val="-4.4062817902443471E-2"/>
                  <c:y val="3.3037987490506515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3"/>
              <c:layout>
                <c:manualLayout>
                  <c:x val="-4.4069316931314481E-2"/>
                  <c:y val="-4.1128937367289814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4"/>
              <c:layout>
                <c:manualLayout>
                  <c:x val="-3.9080809746914816E-2"/>
                  <c:y val="5.3830263557338096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5"/>
              <c:layout>
                <c:manualLayout>
                  <c:x val="-4.9576821823654242E-2"/>
                  <c:y val="-6.318638135728008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6"/>
              <c:layout>
                <c:manualLayout>
                  <c:x val="-3.7595305940675672E-2"/>
                  <c:y val="-3.0592187673007878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7"/>
              <c:layout>
                <c:manualLayout>
                  <c:x val="-3.4604801241584278E-2"/>
                  <c:y val="5.9466897355979986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8"/>
              <c:layout>
                <c:manualLayout>
                  <c:x val="-4.609981456097785E-2"/>
                  <c:y val="-3.9496080336190051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9"/>
              <c:layout>
                <c:manualLayout>
                  <c:x val="-2.4128286251457944E-2"/>
                  <c:y val="-3.7451154555601496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20"/>
              <c:layout>
                <c:manualLayout>
                  <c:x val="-3.2626295842889071E-2"/>
                  <c:y val="4.3935066235809568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21"/>
              <c:layout>
                <c:manualLayout>
                  <c:x val="-1.0155266912042117E-2"/>
                  <c:y val="2.6673238895147573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22"/>
              <c:layout>
                <c:manualLayout>
                  <c:x val="-5.9112826830965692E-2"/>
                  <c:y val="-4.3236082974019499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23"/>
              <c:layout>
                <c:manualLayout>
                  <c:x val="-3.5642796657464552E-2"/>
                  <c:y val="3.2798471222731794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24"/>
              <c:layout>
                <c:manualLayout>
                  <c:x val="-4.0144853719276452E-2"/>
                  <c:y val="-3.9841172793995232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25"/>
              <c:layout>
                <c:manualLayout>
                  <c:x val="-4.7144361446726422E-2"/>
                  <c:y val="2.5334378810340414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26"/>
              <c:layout>
                <c:manualLayout>
                  <c:x val="-4.7150860475597446E-2"/>
                  <c:y val="-4.4107586828659895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27"/>
              <c:layout>
                <c:manualLayout>
                  <c:x val="-2.3181329680769251E-2"/>
                  <c:y val="-4.2526885909366867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28"/>
              <c:layout>
                <c:manualLayout>
                  <c:x val="-4.8162859775993605E-2"/>
                  <c:y val="2.2052484567844585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29"/>
              <c:layout>
                <c:manualLayout>
                  <c:x val="-3.1685838301071446E-2"/>
                  <c:y val="3.228979893118103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30"/>
              <c:layout>
                <c:manualLayout>
                  <c:x val="-7.2329880766434874E-4"/>
                  <c:y val="4.9302522018192095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31"/>
              <c:layout>
                <c:manualLayout>
                  <c:x val="-7.2657887307632951E-2"/>
                  <c:y val="-2.088847125962329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32"/>
              <c:layout>
                <c:manualLayout>
                  <c:x val="-2.4212826067778487E-2"/>
                  <c:y val="2.8688800710352198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33"/>
              <c:layout>
                <c:manualLayout>
                  <c:x val="-5.9184368589544206E-2"/>
                  <c:y val="-2.4830175076557479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34"/>
              <c:layout>
                <c:manualLayout>
                  <c:x val="-4.720285270656565E-2"/>
                  <c:y val="-4.4790250689169642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35"/>
              <c:layout>
                <c:manualLayout>
                  <c:x val="-2.073581880510213E-2"/>
                  <c:y val="3.8841386761578056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36"/>
              <c:layout>
                <c:manualLayout>
                  <c:x val="-1.9743316591318918E-2"/>
                  <c:y val="4.3761996261447646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37"/>
              <c:layout>
                <c:manualLayout>
                  <c:x val="-3.0738829289385466E-2"/>
                  <c:y val="-3.1741731431473796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38"/>
              <c:layout>
                <c:manualLayout>
                  <c:x val="-1.7758312163752728E-2"/>
                  <c:y val="3.8869909426695555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39"/>
              <c:layout>
                <c:manualLayout>
                  <c:x val="-4.3239395321301458E-2"/>
                  <c:y val="-2.8636280428474752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40"/>
              <c:layout>
                <c:manualLayout>
                  <c:x val="-2.0768366390454505E-2"/>
                  <c:y val="-5.7945130946572769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41"/>
              <c:layout>
                <c:manualLayout>
                  <c:x val="-2.8267374739231566E-2"/>
                  <c:y val="2.6345188293364068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42"/>
              <c:layout>
                <c:manualLayout>
                  <c:x val="-2.227986631217772E-2"/>
                  <c:y val="-3.4879403185615741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43"/>
              <c:layout>
                <c:manualLayout>
                  <c:x val="-3.2775878388917191E-2"/>
                  <c:y val="3.5210704196028668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44"/>
              <c:layout>
                <c:manualLayout>
                  <c:x val="-1.6798357535322033E-2"/>
                  <c:y val="2.595843962313191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45"/>
              <c:layout>
                <c:manualLayout>
                  <c:x val="-1.1310349729595378E-2"/>
                  <c:y val="1.7191967634949214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46"/>
              <c:layout>
                <c:manualLayout>
                  <c:x val="-1.4813353107755844E-2"/>
                  <c:y val="2.2616261349409455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47"/>
              <c:layout>
                <c:manualLayout>
                  <c:x val="-3.679787947501776E-2"/>
                  <c:y val="-2.1426169586292169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48"/>
              <c:layout>
                <c:manualLayout>
                  <c:x val="-1.6824353650806135E-2"/>
                  <c:y val="3.3163483301528789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49"/>
              <c:layout>
                <c:manualLayout>
                  <c:x val="1.1640682735965637E-2"/>
                  <c:y val="2.846138401786304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50"/>
              <c:layout>
                <c:manualLayout>
                  <c:x val="-3.0823369105706065E-2"/>
                  <c:y val="7.3497259376700624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51"/>
              <c:layout>
                <c:manualLayout>
                  <c:x val="-3.8821878075810098E-2"/>
                  <c:y val="-1.2464307777500995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52"/>
              <c:layout>
                <c:manualLayout>
                  <c:x val="-2.2344856600887971E-2"/>
                  <c:y val="8.0962043389295857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53"/>
              <c:layout>
                <c:manualLayout>
                  <c:x val="-4.0333377997533421E-2"/>
                  <c:y val="-5.4861734693568399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54"/>
              <c:layout>
                <c:manualLayout>
                  <c:x val="-1.9860351551994587E-2"/>
                  <c:y val="3.316810298215115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55"/>
              <c:layout>
                <c:manualLayout>
                  <c:x val="-3.4851921661674938E-2"/>
                  <c:y val="-3.6842181649235389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56"/>
              <c:layout>
                <c:manualLayout>
                  <c:x val="-1.8874400808079898E-2"/>
                  <c:y val="2.3744791186468384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57"/>
              <c:layout>
                <c:manualLayout>
                  <c:x val="-3.6862922204725333E-2"/>
                  <c:y val="-2.7410038432058421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58"/>
              <c:layout>
                <c:manualLayout>
                  <c:x val="-2.2383903215111339E-2"/>
                  <c:y val="2.4187791299917775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59"/>
              <c:layout>
                <c:manualLayout>
                  <c:x val="-5.3858941387587546E-2"/>
                  <c:y val="-9.1413805303220234E-3"/>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60"/>
              <c:layout>
                <c:manualLayout>
                  <c:x val="-3.3885415563375952E-2"/>
                  <c:y val="2.6757487640998348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61"/>
              <c:layout>
                <c:manualLayout>
                  <c:x val="-1.8554778554778533E-2"/>
                  <c:y val="3.1651936365097215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62"/>
              <c:layout>
                <c:manualLayout>
                  <c:x val="-1.9830668019644421E-2"/>
                  <c:y val="5.7295695180959498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63"/>
              <c:layout>
                <c:manualLayout>
                  <c:x val="-1.3614102433000106E-2"/>
                  <c:y val="2.690574392486654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64"/>
              <c:layout>
                <c:manualLayout>
                  <c:x val="9.4970646151723958E-5"/>
                  <c:y val="5.1719963575981569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65"/>
              <c:layout>
                <c:manualLayout>
                  <c:x val="-3.0151947789743051E-2"/>
                  <c:y val="7.2772332029924836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66"/>
              <c:layout>
                <c:manualLayout>
                  <c:x val="-2.9429887697604202E-2"/>
                  <c:y val="-2.4495688038995118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67"/>
              <c:layout>
                <c:manualLayout>
                  <c:x val="-1.5720814618452487E-2"/>
                  <c:y val="7.4873140857392814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68"/>
              <c:layout>
                <c:manualLayout>
                  <c:x val="-1.8994706081320294E-2"/>
                  <c:y val="3.312728766047101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69"/>
              <c:layout>
                <c:manualLayout>
                  <c:x val="-4.0250667967203474E-2"/>
                  <c:y val="-9.5850518685164244E-3"/>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70"/>
              <c:layout>
                <c:manualLayout>
                  <c:x val="-2.0048088394545086E-2"/>
                  <c:y val="5.8823004267323745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71"/>
              <c:layout>
                <c:manualLayout>
                  <c:x val="-2.2322978858411939E-2"/>
                  <c:y val="3.2782509329190995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72"/>
              <c:layout>
                <c:manualLayout>
                  <c:x val="-4.5077442242796618E-2"/>
                  <c:y val="-8.799257235702667E-3"/>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73"/>
              <c:layout>
                <c:manualLayout>
                  <c:x val="-3.2866870662146296E-2"/>
                  <c:y val="-1.24618351277519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74"/>
              <c:layout>
                <c:manualLayout>
                  <c:x val="-1.618381618381624E-2"/>
                  <c:y val="1.6786830217651379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75"/>
              <c:layout>
                <c:manualLayout>
                  <c:x val="-3.1968031968032497E-3"/>
                  <c:y val="5.8172728408948902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76"/>
              <c:layout>
                <c:manualLayout>
                  <c:x val="-1.6103187367114996E-2"/>
                  <c:y val="-3.1432500112742401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77"/>
              <c:layout>
                <c:manualLayout>
                  <c:x val="-1.499095590373855E-2"/>
                  <c:y val="2.4219219371547848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78"/>
              <c:layout>
                <c:manualLayout>
                  <c:x val="-2.0669550762059227E-2"/>
                  <c:y val="-5.7564644410330795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79"/>
              <c:layout>
                <c:manualLayout>
                  <c:x val="-1.0448080017081966E-2"/>
                  <c:y val="-0.10788521632495603"/>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80"/>
              <c:layout>
                <c:manualLayout>
                  <c:x val="-7.6093128904032243E-3"/>
                  <c:y val="8.349492027782246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81"/>
              <c:layout>
                <c:manualLayout>
                  <c:x val="-1.6932563359941324E-3"/>
                  <c:y val="-2.5555952259899675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82"/>
              <c:layout>
                <c:manualLayout>
                  <c:x val="-1.3855763770584938E-2"/>
                  <c:y val="4.4824575499491127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84"/>
              <c:layout>
                <c:manualLayout>
                  <c:x val="-3.2182542190913876E-2"/>
                  <c:y val="4.5406832420323687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85"/>
              <c:layout>
                <c:manualLayout>
                  <c:x val="-3.3242607570815041E-2"/>
                  <c:y val="-2.7566357170193611E-4"/>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86"/>
              <c:layout>
                <c:manualLayout>
                  <c:x val="-1.9041532476618304E-2"/>
                  <c:y val="-2.0405177363758534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87"/>
              <c:layout>
                <c:manualLayout>
                  <c:x val="-2.2007305073138125E-2"/>
                  <c:y val="-5.3045529064735204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88"/>
              <c:layout>
                <c:manualLayout>
                  <c:x val="0"/>
                  <c:y val="2.3228803716608595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89"/>
              <c:layout>
                <c:manualLayout>
                  <c:x val="-1.9597664628829319E-2"/>
                  <c:y val="-2.4580529853752274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90"/>
              <c:layout>
                <c:manualLayout>
                  <c:x val="-2.7629799443192143E-2"/>
                  <c:y val="-7.9472445681484566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92"/>
              <c:layout>
                <c:manualLayout>
                  <c:x val="-1.5534223121772852E-2"/>
                  <c:y val="-0.12111448487294188"/>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95"/>
              <c:layout>
                <c:manualLayout>
                  <c:x val="4.4023827569738497E-3"/>
                  <c:y val="4.441976640410969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97"/>
              <c:layout>
                <c:manualLayout>
                  <c:x val="-5.0754015682703102E-2"/>
                  <c:y val="-6.9985331683142471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00"/>
              <c:layout>
                <c:manualLayout>
                  <c:x val="-5.4746251403750036E-2"/>
                  <c:y val="-2.5596521372540856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01"/>
              <c:layout>
                <c:manualLayout>
                  <c:x val="-4.2535863339530598E-2"/>
                  <c:y val="-7.0739087820119312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02"/>
              <c:layout>
                <c:manualLayout>
                  <c:x val="-3.3107891923727345E-2"/>
                  <c:y val="-7.7526310430479126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03"/>
              <c:layout>
                <c:manualLayout>
                  <c:x val="-3.314019553595373E-2"/>
                  <c:y val="-7.750965875957512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06"/>
              <c:layout>
                <c:manualLayout>
                  <c:x val="-4.7705556097566874E-2"/>
                  <c:y val="4.0930288967691394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10"/>
              <c:layout>
                <c:manualLayout>
                  <c:x val="-4.3071285510359082E-2"/>
                  <c:y val="-2.8225491963443188E-2"/>
                </c:manualLayout>
              </c:layout>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11"/>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12"/>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13"/>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14"/>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15"/>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19"/>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21"/>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22"/>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23"/>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25"/>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27"/>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28"/>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30"/>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42"/>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43"/>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dLbl>
              <c:idx val="149"/>
              <c:spPr>
                <a:noFill/>
                <a:ln w="25400">
                  <a:noFill/>
                </a:ln>
              </c:spPr>
              <c:txPr>
                <a:bodyPr/>
                <a:lstStyle/>
                <a:p>
                  <a:pPr>
                    <a:defRPr sz="750" b="1" i="0" u="none" strike="noStrike" baseline="0">
                      <a:solidFill>
                        <a:srgbClr val="000000"/>
                      </a:solidFill>
                      <a:latin typeface="Arial"/>
                      <a:ea typeface="Arial"/>
                      <a:cs typeface="Arial"/>
                    </a:defRPr>
                  </a:pPr>
                  <a:endParaRPr lang="en-US"/>
                </a:p>
              </c:txPr>
              <c:dLblPos val="r"/>
              <c:showVal val="1"/>
            </c:dLbl>
            <c:spPr>
              <a:noFill/>
              <a:ln w="25400">
                <a:noFill/>
              </a:ln>
            </c:spPr>
            <c:txPr>
              <a:bodyPr/>
              <a:lstStyle/>
              <a:p>
                <a:pPr>
                  <a:defRPr sz="900" b="1" i="0" u="none" strike="noStrike" baseline="0">
                    <a:solidFill>
                      <a:srgbClr val="000000"/>
                    </a:solidFill>
                    <a:latin typeface="Arial"/>
                    <a:ea typeface="Arial"/>
                    <a:cs typeface="Arial"/>
                  </a:defRPr>
                </a:pPr>
                <a:endParaRPr lang="en-US"/>
              </a:p>
            </c:txPr>
            <c:showVal val="1"/>
          </c:dLbls>
          <c:cat>
            <c:strRef>
              <c:f>sume_euro_0820_graf!$C$2:$J$2</c:f>
              <c:strCache>
                <c:ptCount val="8"/>
                <c:pt idx="0">
                  <c:v>Ianuarie 2020'</c:v>
                </c:pt>
                <c:pt idx="1">
                  <c:v>Februarie 2020'</c:v>
                </c:pt>
                <c:pt idx="2">
                  <c:v>Martie 2020'</c:v>
                </c:pt>
                <c:pt idx="3">
                  <c:v>Aprilie 2020'</c:v>
                </c:pt>
                <c:pt idx="4">
                  <c:v>Mai 2020'</c:v>
                </c:pt>
                <c:pt idx="5">
                  <c:v>Iunie 2020'</c:v>
                </c:pt>
                <c:pt idx="6">
                  <c:v>Iulie 2020'</c:v>
                </c:pt>
                <c:pt idx="7">
                  <c:v>August 2020'</c:v>
                </c:pt>
              </c:strCache>
            </c:strRef>
          </c:cat>
          <c:val>
            <c:numRef>
              <c:f>sume_euro_0820_graf!$C$5:$J$5</c:f>
              <c:numCache>
                <c:formatCode>#,##0</c:formatCode>
                <c:ptCount val="8"/>
                <c:pt idx="0">
                  <c:v>782365727</c:v>
                </c:pt>
                <c:pt idx="1">
                  <c:v>728997992</c:v>
                </c:pt>
                <c:pt idx="2">
                  <c:v>749019922</c:v>
                </c:pt>
                <c:pt idx="3">
                  <c:v>664437156</c:v>
                </c:pt>
                <c:pt idx="4">
                  <c:v>658219933</c:v>
                </c:pt>
                <c:pt idx="5">
                  <c:v>849138586</c:v>
                </c:pt>
                <c:pt idx="6">
                  <c:v>746821446</c:v>
                </c:pt>
                <c:pt idx="7">
                  <c:v>733419739</c:v>
                </c:pt>
              </c:numCache>
            </c:numRef>
          </c:val>
        </c:ser>
        <c:dLbls>
          <c:showVal val="1"/>
        </c:dLbls>
        <c:marker val="1"/>
        <c:axId val="100702848"/>
        <c:axId val="100721408"/>
      </c:lineChart>
      <c:catAx>
        <c:axId val="100702848"/>
        <c:scaling>
          <c:orientation val="minMax"/>
        </c:scaling>
        <c:axPos val="b"/>
        <c:title>
          <c:tx>
            <c:rich>
              <a:bodyPr/>
              <a:lstStyle/>
              <a:p>
                <a:pPr>
                  <a:defRPr sz="1200" b="1" i="0" u="none" strike="noStrike" baseline="0">
                    <a:solidFill>
                      <a:srgbClr val="333399"/>
                    </a:solidFill>
                    <a:latin typeface="Arial"/>
                    <a:ea typeface="Arial"/>
                    <a:cs typeface="Arial"/>
                  </a:defRPr>
                </a:pPr>
                <a:r>
                  <a:rPr lang="en-US"/>
                  <a:t>Luna de referinta</a:t>
                </a:r>
              </a:p>
            </c:rich>
          </c:tx>
          <c:layout>
            <c:manualLayout>
              <c:xMode val="edge"/>
              <c:yMode val="edge"/>
              <c:x val="0.48851151480080746"/>
              <c:y val="0.93537578454867065"/>
            </c:manualLayout>
          </c:layout>
          <c:spPr>
            <a:noFill/>
            <a:ln w="25400">
              <a:noFill/>
            </a:ln>
          </c:spPr>
        </c:title>
        <c:numFmt formatCode="mmm\/yy" sourceLinked="1"/>
        <c:tickLblPos val="nextTo"/>
        <c:spPr>
          <a:ln w="3175">
            <a:solidFill>
              <a:srgbClr val="000000"/>
            </a:solidFill>
            <a:prstDash val="solid"/>
          </a:ln>
        </c:spPr>
        <c:txPr>
          <a:bodyPr rot="0" vert="horz"/>
          <a:lstStyle/>
          <a:p>
            <a:pPr>
              <a:defRPr sz="800" b="1" i="0" u="none" strike="noStrike" baseline="0">
                <a:solidFill>
                  <a:sysClr val="windowText" lastClr="000000"/>
                </a:solidFill>
                <a:latin typeface="Arial"/>
                <a:ea typeface="Arial"/>
                <a:cs typeface="Arial"/>
              </a:defRPr>
            </a:pPr>
            <a:endParaRPr lang="en-US"/>
          </a:p>
        </c:txPr>
        <c:crossAx val="100721408"/>
        <c:crosses val="autoZero"/>
        <c:auto val="1"/>
        <c:lblAlgn val="ctr"/>
        <c:lblOffset val="100"/>
        <c:tickLblSkip val="1"/>
        <c:tickMarkSkip val="1"/>
      </c:catAx>
      <c:valAx>
        <c:axId val="100721408"/>
        <c:scaling>
          <c:orientation val="minMax"/>
          <c:max val="900000000"/>
          <c:min val="0"/>
        </c:scaling>
        <c:axPos val="l"/>
        <c:majorGridlines>
          <c:spPr>
            <a:ln w="3175">
              <a:solidFill>
                <a:srgbClr val="000000"/>
              </a:solidFill>
              <a:prstDash val="solid"/>
            </a:ln>
          </c:spPr>
        </c:majorGridlines>
        <c:numFmt formatCode="#,##0" sourceLinked="1"/>
        <c:tickLblPos val="nextTo"/>
        <c:spPr>
          <a:ln w="3175">
            <a:solidFill>
              <a:srgbClr val="000000"/>
            </a:solidFill>
            <a:prstDash val="solid"/>
          </a:ln>
        </c:spPr>
        <c:txPr>
          <a:bodyPr rot="0" vert="horz"/>
          <a:lstStyle/>
          <a:p>
            <a:pPr>
              <a:defRPr sz="800" b="1" i="0" u="none" strike="noStrike" baseline="0">
                <a:solidFill>
                  <a:sysClr val="windowText" lastClr="000000"/>
                </a:solidFill>
                <a:latin typeface="Arial"/>
                <a:ea typeface="Arial"/>
                <a:cs typeface="Arial"/>
              </a:defRPr>
            </a:pPr>
            <a:endParaRPr lang="en-US"/>
          </a:p>
        </c:txPr>
        <c:crossAx val="100702848"/>
        <c:crosses val="autoZero"/>
        <c:crossBetween val="between"/>
        <c:majorUnit val="50000000"/>
        <c:minorUnit val="20000000"/>
      </c:valAx>
      <c:spPr>
        <a:solidFill>
          <a:schemeClr val="accent4">
            <a:lumMod val="20000"/>
            <a:lumOff val="80000"/>
          </a:schemeClr>
        </a:solidFill>
        <a:ln w="12700">
          <a:solidFill>
            <a:srgbClr val="808080"/>
          </a:solidFill>
          <a:prstDash val="solid"/>
        </a:ln>
      </c:spPr>
    </c:plotArea>
    <c:legend>
      <c:legendPos val="r"/>
      <c:layout>
        <c:manualLayout>
          <c:xMode val="edge"/>
          <c:yMode val="edge"/>
          <c:x val="0.4153444795778482"/>
          <c:y val="1.0869565217391308E-2"/>
          <c:w val="0.2843919510061243"/>
          <c:h val="5.6521739130434803E-2"/>
        </c:manualLayout>
      </c:layout>
      <c:spPr>
        <a:solidFill>
          <a:schemeClr val="accent4">
            <a:lumMod val="20000"/>
            <a:lumOff val="80000"/>
          </a:schemeClr>
        </a:solidFill>
        <a:ln w="3175">
          <a:solidFill>
            <a:srgbClr val="000000"/>
          </a:solidFill>
          <a:prstDash val="solid"/>
        </a:ln>
      </c:spPr>
      <c:txPr>
        <a:bodyPr/>
        <a:lstStyle/>
        <a:p>
          <a:pPr>
            <a:defRPr sz="1000" b="1" i="0" u="none" strike="noStrike" baseline="0">
              <a:solidFill>
                <a:srgbClr val="000000"/>
              </a:solidFill>
              <a:latin typeface="Arial"/>
              <a:ea typeface="Arial"/>
              <a:cs typeface="Arial"/>
            </a:defRPr>
          </a:pPr>
          <a:endParaRPr lang="en-US"/>
        </a:p>
      </c:txPr>
    </c:legend>
    <c:plotVisOnly val="1"/>
    <c:dispBlanksAs val="gap"/>
  </c:chart>
  <c:spPr>
    <a:solidFill>
      <a:schemeClr val="accent4">
        <a:lumMod val="60000"/>
        <a:lumOff val="40000"/>
      </a:schemeClr>
    </a:solidFill>
    <a:ln w="3175">
      <a:solidFill>
        <a:srgbClr val="000000"/>
      </a:solidFill>
      <a:prstDash val="solid"/>
    </a:ln>
  </c:spPr>
  <c:txPr>
    <a:bodyPr/>
    <a:lstStyle/>
    <a:p>
      <a:pPr>
        <a:defRPr sz="152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900" b="1"/>
            </a:pPr>
            <a:r>
              <a:rPr lang="en-US" sz="900" b="1"/>
              <a:t>Evolutia numarului de participanti
ianuarie - august 2020
</a:t>
            </a:r>
          </a:p>
        </c:rich>
      </c:tx>
      <c:layout>
        <c:manualLayout>
          <c:xMode val="edge"/>
          <c:yMode val="edge"/>
          <c:x val="0.3434278494443514"/>
          <c:y val="2.3645695278189244E-2"/>
        </c:manualLayout>
      </c:layout>
      <c:spPr>
        <a:noFill/>
        <a:ln w="25400">
          <a:noFill/>
        </a:ln>
      </c:spPr>
    </c:title>
    <c:plotArea>
      <c:layout>
        <c:manualLayout>
          <c:layoutTarget val="inner"/>
          <c:xMode val="edge"/>
          <c:yMode val="edge"/>
          <c:x val="9.5744680851063843E-2"/>
          <c:y val="0.16584158415841588"/>
          <c:w val="0.88297872340425532"/>
          <c:h val="0.73762376237623761"/>
        </c:manualLayout>
      </c:layout>
      <c:lineChart>
        <c:grouping val="standard"/>
        <c:ser>
          <c:idx val="0"/>
          <c:order val="0"/>
          <c:spPr>
            <a:ln w="38100">
              <a:solidFill>
                <a:srgbClr val="000080"/>
              </a:solidFill>
              <a:prstDash val="solid"/>
            </a:ln>
          </c:spPr>
          <c:marker>
            <c:symbol val="diamond"/>
            <c:size val="9"/>
            <c:spPr>
              <a:solidFill>
                <a:srgbClr val="000080"/>
              </a:solidFill>
              <a:ln>
                <a:solidFill>
                  <a:srgbClr val="000080"/>
                </a:solidFill>
                <a:prstDash val="solid"/>
              </a:ln>
            </c:spPr>
          </c:marker>
          <c:dLbls>
            <c:dLbl>
              <c:idx val="0"/>
              <c:layout>
                <c:manualLayout>
                  <c:x val="-5.1196878315742454E-2"/>
                  <c:y val="3.6403679738052586E-2"/>
                </c:manualLayout>
              </c:layout>
              <c:dLblPos val="r"/>
              <c:showVal val="1"/>
            </c:dLbl>
            <c:dLbl>
              <c:idx val="1"/>
              <c:layout>
                <c:manualLayout>
                  <c:x val="-3.7019725441959445E-2"/>
                  <c:y val="-4.3925691923240084E-2"/>
                </c:manualLayout>
              </c:layout>
              <c:dLblPos val="r"/>
              <c:showVal val="1"/>
            </c:dLbl>
            <c:dLbl>
              <c:idx val="2"/>
              <c:layout>
                <c:manualLayout>
                  <c:x val="-4.4547942145529679E-2"/>
                  <c:y val="4.3982744731166069E-2"/>
                </c:manualLayout>
              </c:layout>
              <c:dLblPos val="r"/>
              <c:showVal val="1"/>
            </c:dLbl>
            <c:dLbl>
              <c:idx val="3"/>
              <c:layout>
                <c:manualLayout>
                  <c:x val="-4.4547942145529693E-2"/>
                  <c:y val="5.2154829656193988E-2"/>
                </c:manualLayout>
              </c:layout>
              <c:dLblPos val="r"/>
              <c:showVal val="1"/>
            </c:dLbl>
            <c:dLbl>
              <c:idx val="4"/>
              <c:layout>
                <c:manualLayout>
                  <c:x val="-6.316496342212552E-2"/>
                  <c:y val="-5.9361243210935263E-2"/>
                </c:manualLayout>
              </c:layout>
              <c:dLblPos val="r"/>
              <c:showVal val="1"/>
            </c:dLbl>
            <c:dLbl>
              <c:idx val="5"/>
              <c:layout>
                <c:manualLayout>
                  <c:x val="-4.4547942145529713E-2"/>
                  <c:y val="2.8986772693017377E-2"/>
                </c:manualLayout>
              </c:layout>
              <c:dLblPos val="r"/>
              <c:showVal val="1"/>
            </c:dLbl>
            <c:dLbl>
              <c:idx val="6"/>
              <c:layout>
                <c:manualLayout>
                  <c:x val="-5.7845814485955285E-2"/>
                  <c:y val="-5.5362646500870548E-2"/>
                </c:manualLayout>
              </c:layout>
              <c:dLblPos val="r"/>
              <c:showVal val="1"/>
            </c:dLbl>
            <c:dLbl>
              <c:idx val="7"/>
              <c:layout>
                <c:manualLayout>
                  <c:x val="-3.0079717428938418E-2"/>
                  <c:y val="-4.9788986772693007E-2"/>
                </c:manualLayout>
              </c:layout>
              <c:dLblPos val="r"/>
              <c:showVal val="1"/>
            </c:dLbl>
            <c:dLbl>
              <c:idx val="8"/>
              <c:layout>
                <c:manualLayout>
                  <c:x val="-7.5418765356724954E-2"/>
                  <c:y val="-1.9569050874628641E-2"/>
                </c:manualLayout>
              </c:layout>
              <c:dLblPos val="r"/>
              <c:showVal val="1"/>
            </c:dLbl>
            <c:dLbl>
              <c:idx val="9"/>
              <c:layout>
                <c:manualLayout>
                  <c:x val="-5.8099282629580071E-2"/>
                  <c:y val="-1.7387744196646054E-2"/>
                </c:manualLayout>
              </c:layout>
              <c:dLblPos val="r"/>
              <c:showVal val="1"/>
            </c:dLbl>
            <c:dLbl>
              <c:idx val="10"/>
              <c:layout>
                <c:manualLayout>
                  <c:x val="-2.2535846075112904E-2"/>
                  <c:y val="3.7125591337011078E-2"/>
                </c:manualLayout>
              </c:layout>
              <c:dLblPos val="r"/>
              <c:showVal val="1"/>
            </c:dLbl>
            <c:dLbl>
              <c:idx val="11"/>
              <c:layout>
                <c:manualLayout>
                  <c:x val="-6.222896596306305E-2"/>
                  <c:y val="-1.3369638675405023E-2"/>
                </c:manualLayout>
              </c:layout>
              <c:dLblPos val="r"/>
              <c:showVal val="1"/>
            </c:dLbl>
            <c:dLbl>
              <c:idx val="12"/>
              <c:layout>
                <c:manualLayout>
                  <c:x val="-1.9823964421779087E-2"/>
                  <c:y val="4.1576374809436267E-2"/>
                </c:manualLayout>
              </c:layout>
              <c:dLblPos val="r"/>
              <c:showVal val="1"/>
            </c:dLbl>
            <c:dLbl>
              <c:idx val="13"/>
              <c:layout>
                <c:manualLayout>
                  <c:x val="-5.6666457171758888E-2"/>
                  <c:y val="-3.631210020903073E-2"/>
                </c:manualLayout>
              </c:layout>
              <c:dLblPos val="r"/>
              <c:showVal val="1"/>
            </c:dLbl>
            <c:dLbl>
              <c:idx val="14"/>
              <c:layout>
                <c:manualLayout>
                  <c:x val="-3.3075654596767201E-2"/>
                  <c:y val="2.9389724488031881E-2"/>
                </c:manualLayout>
              </c:layout>
              <c:dLblPos val="r"/>
              <c:showVal val="1"/>
            </c:dLbl>
            <c:dLbl>
              <c:idx val="15"/>
              <c:layout>
                <c:manualLayout>
                  <c:x val="-1.0054977449369588E-2"/>
                  <c:y val="3.3440834865701659E-2"/>
                </c:manualLayout>
              </c:layout>
              <c:dLblPos val="r"/>
              <c:showVal val="1"/>
            </c:dLbl>
            <c:dLbl>
              <c:idx val="16"/>
              <c:layout>
                <c:manualLayout>
                  <c:x val="-4.689741034366144E-2"/>
                  <c:y val="-2.7420120389142932E-2"/>
                </c:manualLayout>
              </c:layout>
              <c:dLblPos val="r"/>
              <c:showVal val="1"/>
            </c:dLbl>
            <c:dLbl>
              <c:idx val="17"/>
              <c:layout>
                <c:manualLayout>
                  <c:x val="-3.584936717573934E-2"/>
                  <c:y val="2.7386015370833121E-2"/>
                </c:manualLayout>
              </c:layout>
              <c:dLblPos val="r"/>
              <c:showVal val="1"/>
            </c:dLbl>
            <c:dLbl>
              <c:idx val="18"/>
              <c:layout>
                <c:manualLayout>
                  <c:x val="-1.1118313745559456E-2"/>
                  <c:y val="3.4161912395681074E-2"/>
                </c:manualLayout>
              </c:layout>
              <c:dLblPos val="r"/>
              <c:showVal val="1"/>
            </c:dLbl>
            <c:dLbl>
              <c:idx val="19"/>
              <c:layout>
                <c:manualLayout>
                  <c:x val="-3.8838739798346192E-2"/>
                  <c:y val="-3.1449227529193588E-2"/>
                </c:manualLayout>
              </c:layout>
              <c:dLblPos val="r"/>
              <c:showVal val="1"/>
            </c:dLbl>
            <c:dLbl>
              <c:idx val="20"/>
              <c:layout>
                <c:manualLayout>
                  <c:x val="-2.2659567782077443E-2"/>
                  <c:y val="3.7618778191648231E-2"/>
                </c:manualLayout>
              </c:layout>
              <c:dLblPos val="r"/>
              <c:showVal val="1"/>
            </c:dLbl>
            <c:dLbl>
              <c:idx val="21"/>
              <c:layout>
                <c:manualLayout>
                  <c:x val="-1.6742653462501929E-2"/>
                  <c:y val="2.679035629528349E-2"/>
                </c:manualLayout>
              </c:layout>
              <c:dLblPos val="r"/>
              <c:showVal val="1"/>
            </c:dLbl>
            <c:dLbl>
              <c:idx val="22"/>
              <c:layout>
                <c:manualLayout>
                  <c:x val="-2.1658122267213791E-2"/>
                  <c:y val="1.5009822873937225E-2"/>
                </c:manualLayout>
              </c:layout>
              <c:dLblPos val="r"/>
              <c:showVal val="1"/>
            </c:dLbl>
            <c:dLbl>
              <c:idx val="23"/>
              <c:layout>
                <c:manualLayout>
                  <c:x val="-6.0781056871881928E-2"/>
                  <c:y val="-1.9490625049114425E-2"/>
                </c:manualLayout>
              </c:layout>
              <c:dLblPos val="r"/>
              <c:showVal val="1"/>
            </c:dLbl>
            <c:dLbl>
              <c:idx val="24"/>
              <c:layout>
                <c:manualLayout>
                  <c:x val="-2.635787117260285E-2"/>
                  <c:y val="4.0642337372499109E-2"/>
                </c:manualLayout>
              </c:layout>
              <c:dLblPos val="r"/>
              <c:showVal val="1"/>
            </c:dLbl>
            <c:dLbl>
              <c:idx val="25"/>
              <c:layout>
                <c:manualLayout>
                  <c:x val="-5.4078357081077513E-2"/>
                  <c:y val="-3.8605780564854572E-2"/>
                </c:manualLayout>
              </c:layout>
              <c:dLblPos val="r"/>
              <c:showVal val="1"/>
            </c:dLbl>
            <c:dLbl>
              <c:idx val="26"/>
              <c:layout>
                <c:manualLayout>
                  <c:x val="-4.2460128629873382E-2"/>
                  <c:y val="2.6838606252062757E-2"/>
                </c:manualLayout>
              </c:layout>
              <c:dLblPos val="r"/>
              <c:showVal val="1"/>
            </c:dLbl>
            <c:dLbl>
              <c:idx val="27"/>
              <c:layout>
                <c:manualLayout>
                  <c:x val="-4.110421773105042E-2"/>
                  <c:y val="-2.2029798670375803E-2"/>
                </c:manualLayout>
              </c:layout>
              <c:dLblPos val="r"/>
              <c:showVal val="1"/>
            </c:dLbl>
            <c:dLbl>
              <c:idx val="28"/>
              <c:layout>
                <c:manualLayout>
                  <c:x val="-4.6589811963356327E-2"/>
                  <c:y val="3.0531692520470926E-2"/>
                </c:manualLayout>
              </c:layout>
              <c:dLblPos val="r"/>
              <c:showVal val="1"/>
            </c:dLbl>
            <c:dLbl>
              <c:idx val="29"/>
              <c:layout>
                <c:manualLayout>
                  <c:x val="-4.6374151919721593E-2"/>
                  <c:y val="-2.2829302025869573E-2"/>
                </c:manualLayout>
              </c:layout>
              <c:dLblPos val="r"/>
              <c:showVal val="1"/>
            </c:dLbl>
            <c:dLbl>
              <c:idx val="30"/>
              <c:layout>
                <c:manualLayout>
                  <c:x val="-2.9624794620170796E-2"/>
                  <c:y val="3.9970924293145992E-2"/>
                </c:manualLayout>
              </c:layout>
              <c:dLblPos val="r"/>
              <c:showVal val="1"/>
            </c:dLbl>
            <c:dLbl>
              <c:idx val="31"/>
              <c:layout>
                <c:manualLayout>
                  <c:x val="-2.3707880300595178E-2"/>
                  <c:y val="3.0035833844122773E-2"/>
                </c:manualLayout>
              </c:layout>
              <c:dLblPos val="r"/>
              <c:showVal val="1"/>
            </c:dLbl>
            <c:dLbl>
              <c:idx val="32"/>
              <c:layout>
                <c:manualLayout>
                  <c:x val="-8.6689591395146294E-3"/>
                  <c:y val="2.3224574473101021E-2"/>
                </c:manualLayout>
              </c:layout>
              <c:dLblPos val="r"/>
              <c:showVal val="1"/>
            </c:dLbl>
            <c:dLbl>
              <c:idx val="33"/>
              <c:layout>
                <c:manualLayout>
                  <c:x val="-6.7746283709975305E-2"/>
                  <c:y val="-1.5403680827321783E-2"/>
                </c:manualLayout>
              </c:layout>
              <c:dLblPos val="r"/>
              <c:showVal val="1"/>
            </c:dLbl>
            <c:dLbl>
              <c:idx val="34"/>
              <c:layout>
                <c:manualLayout>
                  <c:x val="-2.5341342024379217E-2"/>
                  <c:y val="2.3801845128640326E-2"/>
                </c:manualLayout>
              </c:layout>
              <c:dLblPos val="r"/>
              <c:showVal val="1"/>
            </c:dLbl>
            <c:dLbl>
              <c:idx val="35"/>
              <c:layout>
                <c:manualLayout>
                  <c:x val="-5.0211200794883469E-2"/>
                  <c:y val="-2.278199506498816E-2"/>
                </c:manualLayout>
              </c:layout>
              <c:dLblPos val="r"/>
              <c:showVal val="1"/>
            </c:dLbl>
            <c:dLbl>
              <c:idx val="36"/>
              <c:layout>
                <c:manualLayout>
                  <c:x val="-2.5480147364703665E-2"/>
                  <c:y val="2.832461062127712E-2"/>
                </c:manualLayout>
              </c:layout>
              <c:dLblPos val="r"/>
              <c:showVal val="1"/>
            </c:dLbl>
            <c:dLbl>
              <c:idx val="37"/>
              <c:layout>
                <c:manualLayout>
                  <c:x val="-4.3508441148391183E-2"/>
                  <c:y val="-2.7711506121615066E-2"/>
                </c:manualLayout>
              </c:layout>
              <c:dLblPos val="r"/>
              <c:showVal val="1"/>
            </c:dLbl>
            <c:dLbl>
              <c:idx val="38"/>
              <c:layout>
                <c:manualLayout>
                  <c:x val="-2.2768265711369827E-2"/>
                  <c:y val="3.653401857701917E-2"/>
                </c:manualLayout>
              </c:layout>
              <c:dLblPos val="r"/>
              <c:showVal val="1"/>
            </c:dLbl>
            <c:dLbl>
              <c:idx val="39"/>
              <c:layout>
                <c:manualLayout>
                  <c:x val="-2.0842229384952827E-2"/>
                  <c:y val="2.4555770349065646E-2"/>
                </c:manualLayout>
              </c:layout>
              <c:dLblPos val="r"/>
              <c:showVal val="1"/>
            </c:dLbl>
            <c:dLbl>
              <c:idx val="40"/>
              <c:layout>
                <c:manualLayout>
                  <c:x val="-4.7422404582551411E-2"/>
                  <c:y val="-2.4300375626699375E-2"/>
                </c:manualLayout>
              </c:layout>
              <c:dLblPos val="r"/>
              <c:showVal val="1"/>
            </c:dLbl>
            <c:dLbl>
              <c:idx val="41"/>
              <c:layout>
                <c:manualLayout>
                  <c:x val="-2.3831602007559696E-2"/>
                  <c:y val="2.897150580728303E-2"/>
                </c:manualLayout>
              </c:layout>
              <c:dLblPos val="r"/>
              <c:showVal val="1"/>
            </c:dLbl>
            <c:dLbl>
              <c:idx val="42"/>
              <c:layout>
                <c:manualLayout>
                  <c:x val="-5.0981962488440363E-2"/>
                  <c:y val="-2.1215050214531572E-2"/>
                </c:manualLayout>
              </c:layout>
              <c:dLblPos val="r"/>
              <c:showVal val="1"/>
            </c:dLbl>
            <c:dLbl>
              <c:idx val="43"/>
              <c:layout>
                <c:manualLayout>
                  <c:x val="-2.5110658203072345E-2"/>
                  <c:y val="2.9228000691530309E-2"/>
                </c:manualLayout>
              </c:layout>
              <c:dLblPos val="r"/>
              <c:showVal val="1"/>
            </c:dLbl>
            <c:dLbl>
              <c:idx val="44"/>
              <c:layout>
                <c:manualLayout>
                  <c:x val="-4.7699955407512477E-2"/>
                  <c:y val="-1.5318025366589709E-2"/>
                </c:manualLayout>
              </c:layout>
              <c:dLblPos val="r"/>
              <c:showVal val="1"/>
            </c:dLbl>
            <c:dLbl>
              <c:idx val="45"/>
              <c:layout>
                <c:manualLayout>
                  <c:x val="-2.5249403687708862E-2"/>
                  <c:y val="2.0487371713266346E-2"/>
                </c:manualLayout>
              </c:layout>
              <c:dLblPos val="r"/>
              <c:showVal val="1"/>
            </c:dLbl>
            <c:dLbl>
              <c:idx val="46"/>
              <c:layout>
                <c:manualLayout>
                  <c:x val="-5.2969889596183588E-2"/>
                  <c:y val="-2.2948119509013518E-2"/>
                </c:manualLayout>
              </c:layout>
              <c:dLblPos val="r"/>
              <c:showVal val="1"/>
            </c:dLbl>
            <c:dLbl>
              <c:idx val="47"/>
              <c:layout>
                <c:manualLayout>
                  <c:x val="-2.6528400027533587E-2"/>
                  <c:y val="2.5166831690948754E-2"/>
                </c:manualLayout>
              </c:layout>
              <c:dLblPos val="r"/>
              <c:showVal val="1"/>
            </c:dLbl>
            <c:dLbl>
              <c:idx val="48"/>
              <c:layout>
                <c:manualLayout>
                  <c:x val="-4.6267129949691309E-2"/>
                  <c:y val="-1.52675750860484E-2"/>
                </c:manualLayout>
              </c:layout>
              <c:dLblPos val="r"/>
              <c:showVal val="1"/>
            </c:dLbl>
            <c:dLbl>
              <c:idx val="49"/>
              <c:layout>
                <c:manualLayout>
                  <c:x val="-2.2676327374699594E-2"/>
                  <c:y val="3.6932905841859563E-2"/>
                </c:manualLayout>
              </c:layout>
              <c:dLblPos val="r"/>
              <c:showVal val="1"/>
            </c:dLbl>
            <c:dLbl>
              <c:idx val="50"/>
              <c:layout>
                <c:manualLayout>
                  <c:x val="-4.0704681014075067E-2"/>
                  <c:y val="-3.2378864318606905E-2"/>
                </c:manualLayout>
              </c:layout>
              <c:dLblPos val="r"/>
              <c:showVal val="1"/>
            </c:dLbl>
            <c:dLbl>
              <c:idx val="51"/>
              <c:layout>
                <c:manualLayout>
                  <c:x val="-2.6805950852494553E-2"/>
                  <c:y val="1.5170289342574665E-2"/>
                </c:manualLayout>
              </c:layout>
              <c:dLblPos val="r"/>
              <c:showVal val="1"/>
            </c:dLbl>
            <c:dLbl>
              <c:idx val="52"/>
              <c:layout>
                <c:manualLayout>
                  <c:x val="-3.400192136758276E-2"/>
                  <c:y val="-1.9755449730460329E-2"/>
                </c:manualLayout>
              </c:layout>
              <c:dLblPos val="r"/>
              <c:showVal val="1"/>
            </c:dLbl>
            <c:dLbl>
              <c:idx val="53"/>
              <c:layout>
                <c:manualLayout>
                  <c:x val="-2.2383752772066508E-2"/>
                  <c:y val="2.3099941848586287E-2"/>
                </c:manualLayout>
              </c:layout>
              <c:dLblPos val="r"/>
              <c:showVal val="1"/>
            </c:dLbl>
            <c:dLbl>
              <c:idx val="54"/>
              <c:layout>
                <c:manualLayout>
                  <c:x val="-3.6421168562595592E-2"/>
                  <c:y val="-2.9846763166580227E-2"/>
                </c:manualLayout>
              </c:layout>
              <c:dLblPos val="r"/>
              <c:showVal val="1"/>
            </c:dLbl>
            <c:dLbl>
              <c:idx val="55"/>
              <c:layout>
                <c:manualLayout>
                  <c:x val="-2.5373125394673377E-2"/>
                  <c:y val="2.0782686595313283E-2"/>
                </c:manualLayout>
              </c:layout>
              <c:dLblPos val="r"/>
              <c:showVal val="1"/>
            </c:dLbl>
            <c:dLbl>
              <c:idx val="56"/>
              <c:layout>
                <c:manualLayout>
                  <c:x val="-3.2569095909761481E-2"/>
                  <c:y val="-3.0535778836028746E-2"/>
                </c:manualLayout>
              </c:layout>
              <c:dLblPos val="r"/>
              <c:showVal val="1"/>
            </c:dLbl>
            <c:dLbl>
              <c:idx val="57"/>
              <c:layout>
                <c:manualLayout>
                  <c:x val="-2.3801554452215677E-2"/>
                  <c:y val="2.402564948842472E-2"/>
                </c:manualLayout>
              </c:layout>
              <c:dLblPos val="r"/>
              <c:showVal val="1"/>
            </c:dLbl>
            <c:dLbl>
              <c:idx val="58"/>
              <c:layout>
                <c:manualLayout>
                  <c:x val="-4.0689597380715106E-2"/>
                  <c:y val="-3.63374039322929E-2"/>
                </c:manualLayout>
              </c:layout>
              <c:dLblPos val="r"/>
              <c:showVal val="1"/>
            </c:dLbl>
            <c:dLbl>
              <c:idx val="59"/>
              <c:layout>
                <c:manualLayout>
                  <c:x val="-2.5080550792040392E-2"/>
                  <c:y val="2.503732692096125E-2"/>
                </c:manualLayout>
              </c:layout>
              <c:dLblPos val="r"/>
              <c:showVal val="1"/>
            </c:dLbl>
            <c:dLbl>
              <c:idx val="60"/>
              <c:layout>
                <c:manualLayout>
                  <c:x val="-2.885971921696788E-2"/>
                  <c:y val="-2.3972684552155538E-2"/>
                </c:manualLayout>
              </c:layout>
              <c:dLblPos val="r"/>
              <c:showVal val="1"/>
            </c:dLbl>
            <c:dLbl>
              <c:idx val="61"/>
              <c:layout>
                <c:manualLayout>
                  <c:x val="-1.4036458099522055E-2"/>
                  <c:y val="2.0388671475945749E-2"/>
                </c:manualLayout>
              </c:layout>
              <c:dLblPos val="r"/>
              <c:showVal val="1"/>
            </c:dLbl>
            <c:dLbl>
              <c:idx val="62"/>
              <c:layout>
                <c:manualLayout>
                  <c:x val="-3.0117586498950243E-3"/>
                  <c:y val="5.5789523315573547E-2"/>
                </c:manualLayout>
              </c:layout>
              <c:dLblPos val="r"/>
              <c:showVal val="1"/>
            </c:dLbl>
            <c:dLbl>
              <c:idx val="63"/>
              <c:layout>
                <c:manualLayout>
                  <c:x val="-1.59812891119511E-2"/>
                  <c:y val="2.0196614644726288E-2"/>
                </c:manualLayout>
              </c:layout>
              <c:dLblPos val="r"/>
              <c:showVal val="1"/>
            </c:dLbl>
            <c:dLbl>
              <c:idx val="64"/>
              <c:layout>
                <c:manualLayout>
                  <c:x val="-3.1231321284383374E-2"/>
                  <c:y val="-3.4344224935954917E-2"/>
                </c:manualLayout>
              </c:layout>
              <c:dLblPos val="r"/>
              <c:showVal val="1"/>
            </c:dLbl>
            <c:dLbl>
              <c:idx val="65"/>
              <c:layout>
                <c:manualLayout>
                  <c:x val="-1.8545147649018226E-2"/>
                  <c:y val="1.613041633268892E-2"/>
                </c:manualLayout>
              </c:layout>
              <c:dLblPos val="r"/>
              <c:showVal val="1"/>
            </c:dLbl>
            <c:dLbl>
              <c:idx val="66"/>
              <c:layout>
                <c:manualLayout>
                  <c:x val="-2.866405097310383E-2"/>
                  <c:y val="-3.5330598645229271E-2"/>
                </c:manualLayout>
              </c:layout>
              <c:dLblPos val="r"/>
              <c:showVal val="1"/>
            </c:dLbl>
            <c:dLbl>
              <c:idx val="67"/>
              <c:layout>
                <c:manualLayout>
                  <c:x val="-1.8258438903802923E-2"/>
                  <c:y val="6.1367186886070374E-2"/>
                </c:manualLayout>
              </c:layout>
              <c:dLblPos val="r"/>
              <c:showVal val="1"/>
            </c:dLbl>
            <c:dLbl>
              <c:idx val="68"/>
              <c:layout>
                <c:manualLayout>
                  <c:x val="-1.5834522965130982E-2"/>
                  <c:y val="3.6416301255756192E-2"/>
                </c:manualLayout>
              </c:layout>
              <c:dLblPos val="r"/>
              <c:showVal val="1"/>
            </c:dLbl>
            <c:dLbl>
              <c:idx val="69"/>
              <c:layout>
                <c:manualLayout>
                  <c:x val="-2.9374178854781101E-2"/>
                  <c:y val="-2.4160026403885166E-2"/>
                </c:manualLayout>
              </c:layout>
              <c:dLblPos val="r"/>
              <c:showVal val="1"/>
            </c:dLbl>
            <c:dLbl>
              <c:idx val="70"/>
              <c:layout>
                <c:manualLayout>
                  <c:x val="-1.8968566785480201E-2"/>
                  <c:y val="2.3002027441180625E-2"/>
                </c:manualLayout>
              </c:layout>
              <c:dLblPos val="r"/>
              <c:showVal val="1"/>
            </c:dLbl>
            <c:dLbl>
              <c:idx val="71"/>
              <c:layout>
                <c:manualLayout>
                  <c:x val="-1.882515255718456E-2"/>
                  <c:y val="4.700803118173099E-2"/>
                </c:manualLayout>
              </c:layout>
              <c:dLblPos val="r"/>
              <c:showVal val="1"/>
            </c:dLbl>
            <c:dLbl>
              <c:idx val="72"/>
              <c:layout>
                <c:manualLayout>
                  <c:x val="-3.5215435584805041E-2"/>
                  <c:y val="-3.735709682996214E-2"/>
                </c:manualLayout>
              </c:layout>
              <c:dLblPos val="r"/>
              <c:showVal val="1"/>
            </c:dLbl>
            <c:dLbl>
              <c:idx val="73"/>
              <c:layout>
                <c:manualLayout>
                  <c:x val="-1.8538443811969268E-2"/>
                  <c:y val="2.2478036053876497E-2"/>
                </c:manualLayout>
              </c:layout>
              <c:dLblPos val="r"/>
              <c:showVal val="1"/>
            </c:dLbl>
            <c:dLbl>
              <c:idx val="74"/>
              <c:layout>
                <c:manualLayout>
                  <c:x val="-1.7457210665086473E-2"/>
                  <c:y val="-2.542159774938315E-2"/>
                </c:manualLayout>
              </c:layout>
              <c:dLblPos val="r"/>
              <c:showVal val="1"/>
            </c:dLbl>
            <c:dLbl>
              <c:idx val="75"/>
              <c:layout>
                <c:manualLayout>
                  <c:x val="2.8308149052635014E-3"/>
                  <c:y val="5.6136545806025735E-2"/>
                </c:manualLayout>
              </c:layout>
              <c:dLblPos val="r"/>
              <c:showVal val="1"/>
            </c:dLbl>
            <c:dLbl>
              <c:idx val="76"/>
              <c:layout>
                <c:manualLayout>
                  <c:x val="1.4783576796344058E-2"/>
                  <c:y val="-4.4305090606189717E-3"/>
                </c:manualLayout>
              </c:layout>
              <c:dLblPos val="r"/>
              <c:showVal val="1"/>
            </c:dLbl>
            <c:dLbl>
              <c:idx val="77"/>
              <c:layout>
                <c:manualLayout>
                  <c:x val="0"/>
                  <c:y val="3.5928143712574856E-2"/>
                </c:manualLayout>
              </c:layout>
              <c:dLblPos val="r"/>
              <c:showVal val="1"/>
            </c:dLbl>
            <c:dLbl>
              <c:idx val="78"/>
              <c:layout>
                <c:manualLayout>
                  <c:x val="-7.1949529683931609E-3"/>
                  <c:y val="-5.9757650054222289E-2"/>
                </c:manualLayout>
              </c:layout>
              <c:dLblPos val="r"/>
              <c:showVal val="1"/>
            </c:dLbl>
            <c:dLbl>
              <c:idx val="79"/>
              <c:layout>
                <c:manualLayout>
                  <c:x val="-1.4936986924524568E-3"/>
                  <c:y val="-7.367501218036368E-2"/>
                </c:manualLayout>
              </c:layout>
              <c:dLblPos val="r"/>
              <c:showVal val="1"/>
            </c:dLbl>
            <c:dLbl>
              <c:idx val="80"/>
              <c:layout>
                <c:manualLayout>
                  <c:x val="-1.4936986924524568E-3"/>
                  <c:y val="-8.675122196551778E-2"/>
                </c:manualLayout>
              </c:layout>
              <c:dLblPos val="r"/>
              <c:showVal val="1"/>
            </c:dLbl>
            <c:dLbl>
              <c:idx val="81"/>
              <c:layout>
                <c:manualLayout>
                  <c:x val="7.7453260189763525E-5"/>
                  <c:y val="-6.396011127351596E-2"/>
                </c:manualLayout>
              </c:layout>
              <c:dLblPos val="r"/>
              <c:showVal val="1"/>
            </c:dLbl>
            <c:dLbl>
              <c:idx val="82"/>
              <c:layout>
                <c:manualLayout>
                  <c:x val="-1.2896207244333865E-2"/>
                  <c:y val="9.7533908560831079E-2"/>
                </c:manualLayout>
              </c:layout>
              <c:dLblPos val="r"/>
              <c:showVal val="1"/>
            </c:dLbl>
            <c:dLbl>
              <c:idx val="83"/>
              <c:layout>
                <c:manualLayout>
                  <c:x val="-1.4936986924524568E-3"/>
                  <c:y val="3.0047778458830346E-2"/>
                </c:manualLayout>
              </c:layout>
              <c:dLblPos val="r"/>
              <c:showVal val="1"/>
            </c:dLbl>
            <c:dLbl>
              <c:idx val="84"/>
              <c:layout>
                <c:manualLayout>
                  <c:x val="-3.2731663958196752E-2"/>
                  <c:y val="-9.2158517610448382E-2"/>
                </c:manualLayout>
              </c:layout>
              <c:dLblPos val="r"/>
              <c:showVal val="1"/>
            </c:dLbl>
            <c:dLbl>
              <c:idx val="85"/>
              <c:layout>
                <c:manualLayout>
                  <c:x val="-3.2835633288142221E-2"/>
                  <c:y val="-2.1775189777924472E-2"/>
                </c:manualLayout>
              </c:layout>
              <c:dLblPos val="r"/>
              <c:showVal val="1"/>
            </c:dLbl>
            <c:dLbl>
              <c:idx val="87"/>
              <c:layout>
                <c:manualLayout>
                  <c:x val="-3.1903380948533094E-2"/>
                  <c:y val="-5.3509044902321355E-2"/>
                </c:manualLayout>
              </c:layout>
              <c:dLblPos val="r"/>
              <c:showVal val="1"/>
            </c:dLbl>
            <c:dLbl>
              <c:idx val="88"/>
              <c:layout>
                <c:manualLayout>
                  <c:x val="-3.2577475706072605E-2"/>
                  <c:y val="-2.8646800886416152E-2"/>
                </c:manualLayout>
              </c:layout>
              <c:dLblPos val="r"/>
              <c:showVal val="1"/>
            </c:dLbl>
            <c:dLbl>
              <c:idx val="89"/>
              <c:layout>
                <c:manualLayout>
                  <c:x val="-2.2588339513433024E-2"/>
                  <c:y val="-7.1179845034340786E-2"/>
                </c:manualLayout>
              </c:layout>
              <c:dLblPos val="r"/>
              <c:showVal val="1"/>
            </c:dLbl>
            <c:dLbl>
              <c:idx val="93"/>
              <c:layout>
                <c:manualLayout>
                  <c:x val="-1.5645559275149928E-3"/>
                  <c:y val="6.7163416653455252E-2"/>
                </c:manualLayout>
              </c:layout>
              <c:dLblPos val="r"/>
              <c:showVal val="1"/>
            </c:dLbl>
            <c:dLbl>
              <c:idx val="96"/>
              <c:layout>
                <c:manualLayout>
                  <c:x val="-3.360101843556982E-2"/>
                  <c:y val="-3.5906392573411577E-2"/>
                </c:manualLayout>
              </c:layout>
              <c:dLblPos val="r"/>
              <c:showVal val="1"/>
            </c:dLbl>
            <c:dLbl>
              <c:idx val="97"/>
              <c:layout>
                <c:manualLayout>
                  <c:x val="-3.0707026891099623E-2"/>
                  <c:y val="-5.9782803995138224E-2"/>
                </c:manualLayout>
              </c:layout>
              <c:dLblPos val="r"/>
              <c:showVal val="1"/>
            </c:dLbl>
            <c:dLbl>
              <c:idx val="98"/>
              <c:layout>
                <c:manualLayout>
                  <c:x val="9.3127760227576586E-3"/>
                  <c:y val="-0.16405379696665431"/>
                </c:manualLayout>
              </c:layout>
              <c:dLblPos val="r"/>
              <c:showVal val="1"/>
            </c:dLbl>
            <c:dLbl>
              <c:idx val="99"/>
              <c:layout>
                <c:manualLayout>
                  <c:x val="-2.1326166564508788E-2"/>
                  <c:y val="-3.4687593581003741E-2"/>
                </c:manualLayout>
              </c:layout>
              <c:dLblPos val="r"/>
              <c:showVal val="1"/>
            </c:dLbl>
            <c:dLbl>
              <c:idx val="100"/>
              <c:layout>
                <c:manualLayout>
                  <c:x val="-2.7414148081789137E-2"/>
                  <c:y val="-8.4896334266941487E-2"/>
                </c:manualLayout>
              </c:layout>
              <c:dLblPos val="r"/>
              <c:showVal val="1"/>
            </c:dLbl>
            <c:dLbl>
              <c:idx val="101"/>
              <c:layout>
                <c:manualLayout>
                  <c:x val="-3.4100994860672362E-2"/>
                  <c:y val="-0.11308478218746146"/>
                </c:manualLayout>
              </c:layout>
              <c:dLblPos val="r"/>
              <c:showVal val="1"/>
            </c:dLbl>
            <c:dLbl>
              <c:idx val="107"/>
              <c:layout>
                <c:manualLayout>
                  <c:x val="-5.086859352161819E-2"/>
                  <c:y val="-4.193591572865471E-2"/>
                </c:manualLayout>
              </c:layout>
              <c:dLblPos val="r"/>
              <c:showVal val="1"/>
            </c:dLbl>
            <c:dLbl>
              <c:idx val="109"/>
              <c:layout>
                <c:manualLayout>
                  <c:xMode val="edge"/>
                  <c:yMode val="edge"/>
                  <c:x val="0.74335106382978733"/>
                  <c:y val="0.2425742574257426"/>
                </c:manualLayout>
              </c:layout>
              <c:dLblPos val="r"/>
              <c:showVal val="1"/>
            </c:dLbl>
            <c:dLbl>
              <c:idx val="110"/>
              <c:layout>
                <c:manualLayout>
                  <c:xMode val="edge"/>
                  <c:yMode val="edge"/>
                  <c:x val="0.78058510638297862"/>
                  <c:y val="0.23514851485148516"/>
                </c:manualLayout>
              </c:layout>
              <c:dLblPos val="r"/>
              <c:showVal val="1"/>
            </c:dLbl>
            <c:dLbl>
              <c:idx val="111"/>
              <c:layout>
                <c:manualLayout>
                  <c:xMode val="edge"/>
                  <c:yMode val="edge"/>
                  <c:x val="0.78058510638297862"/>
                  <c:y val="0.21039603960396042"/>
                </c:manualLayout>
              </c:layout>
              <c:dLblPos val="r"/>
              <c:showVal val="1"/>
            </c:dLbl>
            <c:dLbl>
              <c:idx val="112"/>
              <c:layout>
                <c:manualLayout>
                  <c:xMode val="edge"/>
                  <c:yMode val="edge"/>
                  <c:x val="0.75132978723404265"/>
                  <c:y val="0.22277227722772278"/>
                </c:manualLayout>
              </c:layout>
              <c:dLblPos val="r"/>
              <c:showVal val="1"/>
            </c:dLbl>
            <c:dLbl>
              <c:idx val="113"/>
              <c:layout>
                <c:manualLayout>
                  <c:xMode val="edge"/>
                  <c:yMode val="edge"/>
                  <c:x val="0.75797872340425543"/>
                  <c:y val="0.18811881188118817"/>
                </c:manualLayout>
              </c:layout>
              <c:dLblPos val="r"/>
              <c:showVal val="1"/>
            </c:dLbl>
            <c:dLbl>
              <c:idx val="115"/>
              <c:layout>
                <c:manualLayout>
                  <c:xMode val="edge"/>
                  <c:yMode val="edge"/>
                  <c:x val="0.77792553191489389"/>
                  <c:y val="0.26485148514851486"/>
                </c:manualLayout>
              </c:layout>
              <c:dLblPos val="r"/>
              <c:showVal val="1"/>
            </c:dLbl>
            <c:dLbl>
              <c:idx val="116"/>
              <c:layout>
                <c:manualLayout>
                  <c:xMode val="edge"/>
                  <c:yMode val="edge"/>
                  <c:x val="0.78457446808510634"/>
                  <c:y val="0.18069306930693071"/>
                </c:manualLayout>
              </c:layout>
              <c:dLblPos val="r"/>
              <c:showVal val="1"/>
            </c:dLbl>
            <c:dLbl>
              <c:idx val="118"/>
              <c:layout>
                <c:manualLayout>
                  <c:xMode val="edge"/>
                  <c:yMode val="edge"/>
                  <c:x val="0.80718085106382975"/>
                  <c:y val="0.30198019801980208"/>
                </c:manualLayout>
              </c:layout>
              <c:dLblPos val="r"/>
              <c:showVal val="1"/>
            </c:dLbl>
            <c:dLbl>
              <c:idx val="119"/>
              <c:layout>
                <c:manualLayout>
                  <c:xMode val="edge"/>
                  <c:yMode val="edge"/>
                  <c:x val="0.80718085106382975"/>
                  <c:y val="0.23267326732673269"/>
                </c:manualLayout>
              </c:layout>
              <c:dLblPos val="r"/>
              <c:showVal val="1"/>
            </c:dLbl>
            <c:dLbl>
              <c:idx val="120"/>
              <c:layout>
                <c:manualLayout>
                  <c:xMode val="edge"/>
                  <c:yMode val="edge"/>
                  <c:x val="0.82978723404255328"/>
                  <c:y val="0.29207920792079212"/>
                </c:manualLayout>
              </c:layout>
              <c:dLblPos val="r"/>
              <c:showVal val="1"/>
            </c:dLbl>
            <c:dLbl>
              <c:idx val="121"/>
              <c:layout>
                <c:manualLayout>
                  <c:xMode val="edge"/>
                  <c:yMode val="edge"/>
                  <c:x val="0.82978723404255328"/>
                  <c:y val="0.28465346534653468"/>
                </c:manualLayout>
              </c:layout>
              <c:dLblPos val="r"/>
              <c:showVal val="1"/>
            </c:dLbl>
            <c:dLbl>
              <c:idx val="122"/>
              <c:layout>
                <c:manualLayout>
                  <c:xMode val="edge"/>
                  <c:yMode val="edge"/>
                  <c:x val="0.82712765957446821"/>
                  <c:y val="0.23514851485148516"/>
                </c:manualLayout>
              </c:layout>
              <c:dLblPos val="r"/>
              <c:showVal val="1"/>
            </c:dLbl>
            <c:dLbl>
              <c:idx val="123"/>
              <c:layout>
                <c:manualLayout>
                  <c:xMode val="edge"/>
                  <c:yMode val="edge"/>
                  <c:x val="0.83377659574468088"/>
                  <c:y val="0.20297029702970298"/>
                </c:manualLayout>
              </c:layout>
              <c:dLblPos val="r"/>
              <c:showVal val="1"/>
            </c:dLbl>
            <c:dLbl>
              <c:idx val="124"/>
              <c:layout>
                <c:manualLayout>
                  <c:xMode val="edge"/>
                  <c:yMode val="edge"/>
                  <c:x val="0.84042553191489378"/>
                  <c:y val="0.28960396039603958"/>
                </c:manualLayout>
              </c:layout>
              <c:dLblPos val="r"/>
              <c:showVal val="1"/>
            </c:dLbl>
            <c:dLbl>
              <c:idx val="125"/>
              <c:layout>
                <c:manualLayout>
                  <c:xMode val="edge"/>
                  <c:yMode val="edge"/>
                  <c:x val="0.84840425531914909"/>
                  <c:y val="0.1633663366336634"/>
                </c:manualLayout>
              </c:layout>
              <c:dLblPos val="r"/>
              <c:showVal val="1"/>
            </c:dLbl>
            <c:dLbl>
              <c:idx val="127"/>
              <c:layout>
                <c:manualLayout>
                  <c:xMode val="edge"/>
                  <c:yMode val="edge"/>
                  <c:x val="0.86170212765957466"/>
                  <c:y val="0.18564356435643567"/>
                </c:manualLayout>
              </c:layout>
              <c:dLblPos val="r"/>
              <c:showVal val="1"/>
            </c:dLbl>
            <c:dLbl>
              <c:idx val="128"/>
              <c:layout>
                <c:manualLayout>
                  <c:xMode val="edge"/>
                  <c:yMode val="edge"/>
                  <c:x val="0.86702127659574491"/>
                  <c:y val="0.20544554455445546"/>
                </c:manualLayout>
              </c:layout>
              <c:dLblPos val="r"/>
              <c:showVal val="1"/>
            </c:dLbl>
            <c:dLbl>
              <c:idx val="130"/>
              <c:layout>
                <c:manualLayout>
                  <c:xMode val="edge"/>
                  <c:yMode val="edge"/>
                  <c:x val="0.86835106382978733"/>
                  <c:y val="0.1410891089108911"/>
                </c:manualLayout>
              </c:layout>
              <c:dLblPos val="r"/>
              <c:showVal val="1"/>
            </c:dLbl>
            <c:dLbl>
              <c:idx val="131"/>
              <c:layout>
                <c:manualLayout>
                  <c:xMode val="edge"/>
                  <c:yMode val="edge"/>
                  <c:x val="0.86835106382978733"/>
                  <c:y val="0.22277227722772278"/>
                </c:manualLayout>
              </c:layout>
              <c:dLblPos val="r"/>
              <c:showVal val="1"/>
            </c:dLbl>
            <c:dLbl>
              <c:idx val="134"/>
              <c:layout>
                <c:manualLayout>
                  <c:xMode val="edge"/>
                  <c:yMode val="edge"/>
                  <c:x val="0.89228723404255317"/>
                  <c:y val="0.20049504950495053"/>
                </c:manualLayout>
              </c:layout>
              <c:dLblPos val="r"/>
              <c:showVal val="1"/>
            </c:dLbl>
            <c:dLbl>
              <c:idx val="139"/>
              <c:layout>
                <c:manualLayout>
                  <c:xMode val="edge"/>
                  <c:yMode val="edge"/>
                  <c:x val="0.91622340425531912"/>
                  <c:y val="0.19059405940594062"/>
                </c:manualLayout>
              </c:layout>
              <c:dLblPos val="r"/>
              <c:showVal val="1"/>
            </c:dLbl>
            <c:dLbl>
              <c:idx val="140"/>
              <c:layout>
                <c:manualLayout>
                  <c:xMode val="edge"/>
                  <c:yMode val="edge"/>
                  <c:x val="0.91622340425531912"/>
                  <c:y val="0.17821782178217824"/>
                </c:manualLayout>
              </c:layout>
              <c:dLblPos val="r"/>
              <c:showVal val="1"/>
            </c:dLbl>
            <c:dLbl>
              <c:idx val="141"/>
              <c:layout>
                <c:manualLayout>
                  <c:xMode val="edge"/>
                  <c:yMode val="edge"/>
                  <c:x val="0.91622340425531912"/>
                  <c:y val="0.17079207920792083"/>
                </c:manualLayout>
              </c:layout>
              <c:dLblPos val="r"/>
              <c:showVal val="1"/>
            </c:dLbl>
            <c:dLbl>
              <c:idx val="142"/>
              <c:layout>
                <c:manualLayout>
                  <c:xMode val="edge"/>
                  <c:yMode val="edge"/>
                  <c:x val="0.91622340425531912"/>
                  <c:y val="0.22277227722772278"/>
                </c:manualLayout>
              </c:layout>
              <c:dLblPos val="r"/>
              <c:showVal val="1"/>
            </c:dLbl>
            <c:dLbl>
              <c:idx val="143"/>
              <c:layout>
                <c:manualLayout>
                  <c:xMode val="edge"/>
                  <c:yMode val="edge"/>
                  <c:x val="0.91622340425531912"/>
                  <c:y val="0.14356435643564358"/>
                </c:manualLayout>
              </c:layout>
              <c:dLblPos val="r"/>
              <c:showVal val="1"/>
            </c:dLbl>
            <c:dLbl>
              <c:idx val="144"/>
              <c:layout>
                <c:manualLayout>
                  <c:xMode val="edge"/>
                  <c:yMode val="edge"/>
                  <c:x val="0.91622340425531912"/>
                  <c:y val="0.1930693069306931"/>
                </c:manualLayout>
              </c:layout>
              <c:dLblPos val="r"/>
              <c:showVal val="1"/>
            </c:dLbl>
            <c:dLbl>
              <c:idx val="147"/>
              <c:layout>
                <c:manualLayout>
                  <c:xMode val="edge"/>
                  <c:yMode val="edge"/>
                  <c:x val="0.91622340425531912"/>
                  <c:y val="0.18316831683168319"/>
                </c:manualLayout>
              </c:layout>
              <c:dLblPos val="r"/>
              <c:showVal val="1"/>
            </c:dLbl>
            <c:dLbl>
              <c:idx val="149"/>
              <c:layout>
                <c:manualLayout>
                  <c:xMode val="edge"/>
                  <c:yMode val="edge"/>
                  <c:x val="0.91622340425531912"/>
                  <c:y val="0.18564356435643567"/>
                </c:manualLayout>
              </c:layout>
              <c:dLblPos val="r"/>
              <c:showVal val="1"/>
            </c:dLbl>
            <c:spPr>
              <a:noFill/>
              <a:ln w="25400">
                <a:noFill/>
              </a:ln>
            </c:spPr>
            <c:txPr>
              <a:bodyPr/>
              <a:lstStyle/>
              <a:p>
                <a:pPr>
                  <a:defRPr sz="900" b="1"/>
                </a:pPr>
                <a:endParaRPr lang="en-US"/>
              </a:p>
            </c:txPr>
            <c:showVal val="1"/>
          </c:dLbls>
          <c:cat>
            <c:strRef>
              <c:f>evolutie_rp_0820_graf!$B$2:$I$2</c:f>
              <c:strCache>
                <c:ptCount val="8"/>
                <c:pt idx="0">
                  <c:v>IANUARIE 2020</c:v>
                </c:pt>
                <c:pt idx="1">
                  <c:v>FEBRUARIE 2020</c:v>
                </c:pt>
                <c:pt idx="2">
                  <c:v>MARTIE 2020</c:v>
                </c:pt>
                <c:pt idx="3">
                  <c:v>APRILIE 2020</c:v>
                </c:pt>
                <c:pt idx="4">
                  <c:v>MAI 2020</c:v>
                </c:pt>
                <c:pt idx="5">
                  <c:v>IUNIE 2020</c:v>
                </c:pt>
                <c:pt idx="6">
                  <c:v>IULIE 2020</c:v>
                </c:pt>
                <c:pt idx="7">
                  <c:v>AUGUST 2020</c:v>
                </c:pt>
              </c:strCache>
            </c:strRef>
          </c:cat>
          <c:val>
            <c:numRef>
              <c:f>evolutie_rp_0820_graf!$B$3:$I$3</c:f>
              <c:numCache>
                <c:formatCode>#,##0</c:formatCode>
                <c:ptCount val="8"/>
                <c:pt idx="0">
                  <c:v>7509558</c:v>
                </c:pt>
                <c:pt idx="1">
                  <c:v>7523201</c:v>
                </c:pt>
                <c:pt idx="2">
                  <c:v>7531201</c:v>
                </c:pt>
                <c:pt idx="3">
                  <c:v>7540064</c:v>
                </c:pt>
                <c:pt idx="4">
                  <c:v>7553346</c:v>
                </c:pt>
                <c:pt idx="5">
                  <c:v>7563259</c:v>
                </c:pt>
                <c:pt idx="6">
                  <c:v>7568421</c:v>
                </c:pt>
                <c:pt idx="7">
                  <c:v>7574466</c:v>
                </c:pt>
              </c:numCache>
            </c:numRef>
          </c:val>
        </c:ser>
        <c:marker val="1"/>
        <c:axId val="100119680"/>
        <c:axId val="100121216"/>
      </c:lineChart>
      <c:catAx>
        <c:axId val="100119680"/>
        <c:scaling>
          <c:orientation val="minMax"/>
        </c:scaling>
        <c:axPos val="b"/>
        <c:numFmt formatCode="mmm\/yy" sourceLinked="1"/>
        <c:tickLblPos val="nextTo"/>
        <c:spPr>
          <a:ln w="3175">
            <a:solidFill>
              <a:srgbClr val="000000"/>
            </a:solidFill>
            <a:prstDash val="solid"/>
          </a:ln>
        </c:spPr>
        <c:txPr>
          <a:bodyPr rot="0" vert="horz"/>
          <a:lstStyle/>
          <a:p>
            <a:pPr>
              <a:defRPr b="1"/>
            </a:pPr>
            <a:endParaRPr lang="en-US"/>
          </a:p>
        </c:txPr>
        <c:crossAx val="100121216"/>
        <c:crossesAt val="415000"/>
        <c:auto val="1"/>
        <c:lblAlgn val="ctr"/>
        <c:lblOffset val="100"/>
        <c:tickLblSkip val="1"/>
        <c:tickMarkSkip val="1"/>
      </c:catAx>
      <c:valAx>
        <c:axId val="100121216"/>
        <c:scaling>
          <c:orientation val="minMax"/>
          <c:max val="7800000"/>
          <c:min val="7000000"/>
        </c:scaling>
        <c:axPos val="l"/>
        <c:majorGridlines>
          <c:spPr>
            <a:ln w="3175">
              <a:solidFill>
                <a:srgbClr val="000000"/>
              </a:solidFill>
              <a:prstDash val="solid"/>
            </a:ln>
          </c:spPr>
        </c:majorGridlines>
        <c:numFmt formatCode="#,##0" sourceLinked="1"/>
        <c:tickLblPos val="nextTo"/>
        <c:spPr>
          <a:ln w="3175">
            <a:solidFill>
              <a:srgbClr val="000000"/>
            </a:solidFill>
            <a:prstDash val="solid"/>
          </a:ln>
        </c:spPr>
        <c:txPr>
          <a:bodyPr rot="0" vert="horz"/>
          <a:lstStyle/>
          <a:p>
            <a:pPr>
              <a:defRPr sz="900" b="1"/>
            </a:pPr>
            <a:endParaRPr lang="en-US"/>
          </a:p>
        </c:txPr>
        <c:crossAx val="100119680"/>
        <c:crosses val="autoZero"/>
        <c:crossBetween val="between"/>
        <c:majorUnit val="50000"/>
        <c:minorUnit val="7600"/>
      </c:valAx>
      <c:spPr>
        <a:solidFill>
          <a:schemeClr val="accent4">
            <a:lumMod val="20000"/>
            <a:lumOff val="80000"/>
          </a:schemeClr>
        </a:solidFill>
        <a:ln w="12700">
          <a:solidFill>
            <a:srgbClr val="808080"/>
          </a:solidFill>
          <a:prstDash val="solid"/>
        </a:ln>
      </c:spPr>
    </c:plotArea>
    <c:plotVisOnly val="1"/>
    <c:dispBlanksAs val="gap"/>
  </c:chart>
  <c:spPr>
    <a:solidFill>
      <a:schemeClr val="accent4">
        <a:lumMod val="60000"/>
        <a:lumOff val="40000"/>
      </a:schemeClr>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900" b="1" i="0" u="none" strike="noStrike" baseline="0">
                <a:solidFill>
                  <a:sysClr val="windowText" lastClr="000000"/>
                </a:solidFill>
                <a:latin typeface="Arial"/>
                <a:ea typeface="Arial"/>
                <a:cs typeface="Arial"/>
              </a:defRPr>
            </a:pPr>
            <a:r>
              <a:rPr lang="en-US" sz="900">
                <a:solidFill>
                  <a:sysClr val="windowText" lastClr="000000"/>
                </a:solidFill>
              </a:rPr>
              <a:t>Evolutia numarului de participanti
repartizati aleatoriu ianuarie - august 2020
</a:t>
            </a:r>
          </a:p>
        </c:rich>
      </c:tx>
      <c:layout>
        <c:manualLayout>
          <c:xMode val="edge"/>
          <c:yMode val="edge"/>
          <c:x val="0.35051215820244697"/>
          <c:y val="1.6091431009047124E-2"/>
        </c:manualLayout>
      </c:layout>
      <c:spPr>
        <a:noFill/>
        <a:ln w="25400">
          <a:noFill/>
        </a:ln>
      </c:spPr>
    </c:title>
    <c:plotArea>
      <c:layout>
        <c:manualLayout>
          <c:layoutTarget val="inner"/>
          <c:xMode val="edge"/>
          <c:yMode val="edge"/>
          <c:x val="9.7883724324834026E-2"/>
          <c:y val="0.13092550790067717"/>
          <c:w val="0.88227627195492297"/>
          <c:h val="0.6726862302483072"/>
        </c:manualLayout>
      </c:layout>
      <c:lineChart>
        <c:grouping val="standard"/>
        <c:ser>
          <c:idx val="0"/>
          <c:order val="0"/>
          <c:spPr>
            <a:ln w="38100">
              <a:solidFill>
                <a:srgbClr val="000080"/>
              </a:solidFill>
              <a:prstDash val="solid"/>
            </a:ln>
          </c:spPr>
          <c:marker>
            <c:symbol val="diamond"/>
            <c:size val="9"/>
            <c:spPr>
              <a:solidFill>
                <a:srgbClr val="000080"/>
              </a:solidFill>
              <a:ln>
                <a:solidFill>
                  <a:srgbClr val="000080"/>
                </a:solidFill>
                <a:prstDash val="solid"/>
              </a:ln>
            </c:spPr>
          </c:marker>
          <c:dLbls>
            <c:dLbl>
              <c:idx val="0"/>
              <c:layout>
                <c:manualLayout>
                  <c:x val="-5.9110528320321674E-2"/>
                  <c:y val="3.5163967935159343E-2"/>
                </c:manualLayout>
              </c:layout>
              <c:dLblPos val="r"/>
              <c:showVal val="1"/>
            </c:dLbl>
            <c:dLbl>
              <c:idx val="1"/>
              <c:layout>
                <c:manualLayout>
                  <c:x val="-5.6961068414766863E-2"/>
                  <c:y val="-4.3962010392041881E-2"/>
                </c:manualLayout>
              </c:layout>
              <c:dLblPos val="r"/>
              <c:showVal val="1"/>
            </c:dLbl>
            <c:dLbl>
              <c:idx val="2"/>
              <c:layout>
                <c:manualLayout>
                  <c:x val="-5.4811608509212156E-2"/>
                  <c:y val="-4.7326330258379123E-2"/>
                </c:manualLayout>
              </c:layout>
              <c:dLblPos val="r"/>
              <c:showVal val="1"/>
            </c:dLbl>
            <c:dLbl>
              <c:idx val="3"/>
              <c:layout>
                <c:manualLayout>
                  <c:x val="-5.0016642540824011E-2"/>
                  <c:y val="5.8654011363703677E-2"/>
                </c:manualLayout>
              </c:layout>
              <c:dLblPos val="r"/>
              <c:showVal val="1"/>
            </c:dLbl>
            <c:dLbl>
              <c:idx val="4"/>
              <c:layout>
                <c:manualLayout>
                  <c:x val="-6.1094574077906187E-2"/>
                  <c:y val="-6.8142881688321694E-2"/>
                </c:manualLayout>
              </c:layout>
              <c:dLblPos val="r"/>
              <c:showVal val="1"/>
            </c:dLbl>
            <c:dLbl>
              <c:idx val="5"/>
              <c:layout>
                <c:manualLayout>
                  <c:x val="-5.8945114172351348E-2"/>
                  <c:y val="-6.4933316743984879E-2"/>
                </c:manualLayout>
              </c:layout>
              <c:dLblPos val="r"/>
              <c:showVal val="1"/>
            </c:dLbl>
            <c:dLbl>
              <c:idx val="6"/>
              <c:layout>
                <c:manualLayout>
                  <c:x val="-4.489087698404657E-2"/>
                  <c:y val="4.1873648412458581E-2"/>
                </c:manualLayout>
              </c:layout>
              <c:dLblPos val="r"/>
              <c:showVal val="1"/>
            </c:dLbl>
            <c:dLbl>
              <c:idx val="7"/>
              <c:layout>
                <c:manualLayout>
                  <c:x val="-2.7291553009218553E-2"/>
                  <c:y val="-5.5845197679861146E-2"/>
                </c:manualLayout>
              </c:layout>
              <c:dLblPos val="r"/>
              <c:showVal val="1"/>
            </c:dLbl>
            <c:dLbl>
              <c:idx val="8"/>
              <c:layout>
                <c:manualLayout>
                  <c:x val="-4.3382305576044966E-3"/>
                  <c:y val="2.750118890569301E-2"/>
                </c:manualLayout>
              </c:layout>
              <c:dLblPos val="r"/>
              <c:showVal val="1"/>
            </c:dLbl>
            <c:dLbl>
              <c:idx val="9"/>
              <c:layout>
                <c:manualLayout>
                  <c:x val="-6.4618450071151509E-2"/>
                  <c:y val="-2.9596345647536281E-2"/>
                </c:manualLayout>
              </c:layout>
              <c:dLblPos val="r"/>
              <c:showVal val="1"/>
            </c:dLbl>
            <c:dLbl>
              <c:idx val="10"/>
              <c:layout>
                <c:manualLayout>
                  <c:x val="-1.6673431071697473E-2"/>
                  <c:y val="2.7821314238192452E-2"/>
                </c:manualLayout>
              </c:layout>
              <c:dLblPos val="r"/>
              <c:showVal val="1"/>
            </c:dLbl>
            <c:dLbl>
              <c:idx val="11"/>
              <c:layout>
                <c:manualLayout>
                  <c:x val="-5.2834832687689522E-2"/>
                  <c:y val="-3.4339761101252107E-2"/>
                </c:manualLayout>
              </c:layout>
              <c:dLblPos val="r"/>
              <c:showVal val="1"/>
            </c:dLbl>
            <c:dLbl>
              <c:idx val="12"/>
              <c:layout>
                <c:manualLayout>
                  <c:x val="-2.6534848405445934E-2"/>
                  <c:y val="2.8936856411947685E-2"/>
                </c:manualLayout>
              </c:layout>
              <c:dLblPos val="r"/>
              <c:showVal val="1"/>
            </c:dLbl>
            <c:dLbl>
              <c:idx val="13"/>
              <c:layout>
                <c:manualLayout>
                  <c:x val="-4.3524933557623061E-2"/>
                  <c:y val="-3.222535878572106E-2"/>
                </c:manualLayout>
              </c:layout>
              <c:dLblPos val="r"/>
              <c:showVal val="1"/>
            </c:dLbl>
            <c:dLbl>
              <c:idx val="14"/>
              <c:layout>
                <c:manualLayout>
                  <c:x val="-3.2067258795752285E-2"/>
                  <c:y val="3.3028218894180679E-2"/>
                </c:manualLayout>
              </c:layout>
              <c:dLblPos val="r"/>
              <c:showVal val="1"/>
            </c:dLbl>
            <c:dLbl>
              <c:idx val="15"/>
              <c:layout>
                <c:manualLayout>
                  <c:x val="-4.3491477877789592E-2"/>
                  <c:y val="-3.3965372632858558E-2"/>
                </c:manualLayout>
              </c:layout>
              <c:dLblPos val="r"/>
              <c:showVal val="1"/>
            </c:dLbl>
            <c:dLbl>
              <c:idx val="16"/>
              <c:layout>
                <c:manualLayout>
                  <c:x val="-3.8218098749407473E-2"/>
                  <c:y val="3.6792904160924636E-2"/>
                </c:manualLayout>
              </c:layout>
              <c:dLblPos val="r"/>
              <c:showVal val="1"/>
            </c:dLbl>
            <c:dLbl>
              <c:idx val="17"/>
              <c:layout>
                <c:manualLayout>
                  <c:x val="-2.4286770661090279E-2"/>
                  <c:y val="3.1547843104998821E-2"/>
                </c:manualLayout>
              </c:layout>
              <c:dLblPos val="r"/>
              <c:showVal val="1"/>
            </c:dLbl>
            <c:dLbl>
              <c:idx val="18"/>
              <c:layout>
                <c:manualLayout>
                  <c:x val="-5.6737594896989145E-2"/>
                  <c:y val="-3.4936384126475671E-2"/>
                </c:manualLayout>
              </c:layout>
              <c:dLblPos val="r"/>
              <c:showVal val="1"/>
            </c:dLbl>
            <c:dLbl>
              <c:idx val="19"/>
              <c:layout>
                <c:manualLayout>
                  <c:x val="-2.42533149812568E-2"/>
                  <c:y val="4.3149476378947699E-2"/>
                </c:manualLayout>
              </c:layout>
              <c:dLblPos val="r"/>
              <c:showVal val="1"/>
            </c:dLbl>
            <c:dLbl>
              <c:idx val="20"/>
              <c:layout>
                <c:manualLayout>
                  <c:x val="-5.1138273147015814E-2"/>
                  <c:y val="-3.5513249973044496E-2"/>
                </c:manualLayout>
              </c:layout>
              <c:dLblPos val="r"/>
              <c:showVal val="1"/>
            </c:dLbl>
            <c:dLbl>
              <c:idx val="21"/>
              <c:layout>
                <c:manualLayout>
                  <c:x val="-4.1535887075191617E-2"/>
                  <c:y val="3.9308677252146186E-2"/>
                </c:manualLayout>
              </c:layout>
              <c:dLblPos val="r"/>
              <c:showVal val="1"/>
            </c:dLbl>
            <c:dLbl>
              <c:idx val="22"/>
              <c:layout>
                <c:manualLayout>
                  <c:x val="-3.7499367073507248E-2"/>
                  <c:y val="-2.7207427690942428E-2"/>
                </c:manualLayout>
              </c:layout>
              <c:dLblPos val="r"/>
              <c:showVal val="1"/>
            </c:dLbl>
            <c:dLbl>
              <c:idx val="23"/>
              <c:layout>
                <c:manualLayout>
                  <c:x val="-4.2120860958707061E-2"/>
                  <c:y val="3.1954977574071022E-2"/>
                </c:manualLayout>
              </c:layout>
              <c:dLblPos val="r"/>
              <c:showVal val="1"/>
            </c:dLbl>
            <c:dLbl>
              <c:idx val="24"/>
              <c:layout>
                <c:manualLayout>
                  <c:x val="-4.3031777463813585E-2"/>
                  <c:y val="-3.383659929095955E-2"/>
                </c:manualLayout>
              </c:layout>
              <c:dLblPos val="r"/>
              <c:showVal val="1"/>
            </c:dLbl>
            <c:dLbl>
              <c:idx val="25"/>
              <c:layout>
                <c:manualLayout>
                  <c:x val="-4.5179553095617914E-2"/>
                  <c:y val="3.1132119928453151E-2"/>
                </c:manualLayout>
              </c:layout>
              <c:dLblPos val="r"/>
              <c:showVal val="1"/>
            </c:dLbl>
            <c:dLbl>
              <c:idx val="26"/>
              <c:layout>
                <c:manualLayout>
                  <c:x val="-5.3511689287859973E-2"/>
                  <c:y val="-4.5367985652972419E-2"/>
                </c:manualLayout>
              </c:layout>
              <c:dLblPos val="r"/>
              <c:showVal val="1"/>
            </c:dLbl>
            <c:dLbl>
              <c:idx val="27"/>
              <c:layout>
                <c:manualLayout>
                  <c:x val="-4.7001451032780125E-2"/>
                  <c:y val="2.2591380581608273E-2"/>
                </c:manualLayout>
              </c:layout>
              <c:dLblPos val="r"/>
              <c:showVal val="1"/>
            </c:dLbl>
            <c:dLbl>
              <c:idx val="28"/>
              <c:layout>
                <c:manualLayout>
                  <c:x val="-4.7293937974537827E-2"/>
                  <c:y val="-2.6259178071011337E-2"/>
                </c:manualLayout>
              </c:layout>
              <c:dLblPos val="r"/>
              <c:showVal val="1"/>
            </c:dLbl>
            <c:dLbl>
              <c:idx val="29"/>
              <c:layout>
                <c:manualLayout>
                  <c:x val="-3.0888826705876067E-2"/>
                  <c:y val="2.989819248718292E-2"/>
                </c:manualLayout>
              </c:layout>
              <c:dLblPos val="r"/>
              <c:showVal val="1"/>
            </c:dLbl>
            <c:dLbl>
              <c:idx val="30"/>
              <c:layout>
                <c:manualLayout>
                  <c:x val="-4.9115770984750874E-2"/>
                  <c:y val="-2.7231215881255204E-2"/>
                </c:manualLayout>
              </c:layout>
              <c:dLblPos val="r"/>
              <c:showVal val="1"/>
            </c:dLbl>
            <c:dLbl>
              <c:idx val="31"/>
              <c:layout>
                <c:manualLayout>
                  <c:x val="-1.9723638885762923E-2"/>
                  <c:y val="4.7803498645240673E-2"/>
                </c:manualLayout>
              </c:layout>
              <c:dLblPos val="r"/>
              <c:showVal val="1"/>
            </c:dLbl>
            <c:dLbl>
              <c:idx val="32"/>
              <c:layout>
                <c:manualLayout>
                  <c:x val="-6.1450906571894781E-2"/>
                  <c:y val="-2.9817955663779889E-2"/>
                </c:manualLayout>
              </c:layout>
              <c:dLblPos val="r"/>
              <c:showVal val="1"/>
            </c:dLbl>
            <c:dLbl>
              <c:idx val="33"/>
              <c:layout>
                <c:manualLayout>
                  <c:x val="-3.9479929233093285E-2"/>
                  <c:y val="4.3323883013863543E-2"/>
                </c:manualLayout>
              </c:layout>
              <c:dLblPos val="r"/>
              <c:showVal val="1"/>
            </c:dLbl>
            <c:dLbl>
              <c:idx val="34"/>
              <c:layout>
                <c:manualLayout>
                  <c:x val="-2.6785395344524711E-2"/>
                  <c:y val="1.9137418200499558E-2"/>
                </c:manualLayout>
              </c:layout>
              <c:dLblPos val="r"/>
              <c:showVal val="1"/>
            </c:dLbl>
            <c:dLbl>
              <c:idx val="35"/>
              <c:layout>
                <c:manualLayout>
                  <c:x val="-5.119670018383736E-2"/>
                  <c:y val="-2.3943301092351571E-2"/>
                </c:manualLayout>
              </c:layout>
              <c:dLblPos val="r"/>
              <c:showVal val="1"/>
            </c:dLbl>
            <c:dLbl>
              <c:idx val="36"/>
              <c:layout>
                <c:manualLayout>
                  <c:x val="-1.7475561141407216E-2"/>
                  <c:y val="3.1971622906549403E-2"/>
                </c:manualLayout>
              </c:layout>
              <c:dLblPos val="r"/>
              <c:showVal val="1"/>
            </c:dLbl>
            <c:dLbl>
              <c:idx val="37"/>
              <c:layout>
                <c:manualLayout>
                  <c:x val="-2.3073089994432622E-3"/>
                  <c:y val="2.2221604805001027E-2"/>
                </c:manualLayout>
              </c:layout>
              <c:dLblPos val="r"/>
              <c:showVal val="1"/>
            </c:dLbl>
            <c:dLbl>
              <c:idx val="38"/>
              <c:layout>
                <c:manualLayout>
                  <c:x val="-4.9600442755714992E-2"/>
                  <c:y val="-2.4075160953792637E-2"/>
                </c:manualLayout>
              </c:layout>
              <c:dLblPos val="r"/>
              <c:showVal val="1"/>
            </c:dLbl>
            <c:dLbl>
              <c:idx val="39"/>
              <c:layout>
                <c:manualLayout>
                  <c:x val="-2.2063599346773516E-2"/>
                  <c:y val="1.7875737796148306E-2"/>
                </c:manualLayout>
              </c:layout>
              <c:dLblPos val="r"/>
              <c:showVal val="1"/>
            </c:dLbl>
            <c:dLbl>
              <c:idx val="40"/>
              <c:layout>
                <c:manualLayout>
                  <c:x val="-4.7711698385834909E-2"/>
                  <c:y val="-2.2352395103193975E-2"/>
                </c:manualLayout>
              </c:layout>
              <c:dLblPos val="r"/>
              <c:showVal val="1"/>
            </c:dLbl>
            <c:dLbl>
              <c:idx val="41"/>
              <c:layout>
                <c:manualLayout>
                  <c:x val="-1.5845848033451456E-2"/>
                  <c:y val="2.2024922291449773E-2"/>
                </c:manualLayout>
              </c:layout>
              <c:dLblPos val="r"/>
              <c:showVal val="1"/>
            </c:dLbl>
            <c:dLbl>
              <c:idx val="42"/>
              <c:layout>
                <c:manualLayout>
                  <c:x val="-4.3881732715805631E-3"/>
                  <c:y val="8.0275306207784596E-3"/>
                </c:manualLayout>
              </c:layout>
              <c:dLblPos val="r"/>
              <c:showVal val="1"/>
            </c:dLbl>
            <c:dLbl>
              <c:idx val="43"/>
              <c:layout>
                <c:manualLayout>
                  <c:x val="-4.7970729647759121E-2"/>
                  <c:y val="-2.3694876091089487E-2"/>
                </c:manualLayout>
              </c:layout>
              <c:dLblPos val="r"/>
              <c:showVal val="1"/>
            </c:dLbl>
            <c:dLbl>
              <c:idx val="44"/>
              <c:layout>
                <c:manualLayout>
                  <c:x val="-4.3315845009674968E-2"/>
                  <c:y val="-3.9976922517486586E-2"/>
                </c:manualLayout>
              </c:layout>
              <c:dLblPos val="r"/>
              <c:showVal val="1"/>
            </c:dLbl>
            <c:dLbl>
              <c:idx val="45"/>
              <c:layout>
                <c:manualLayout>
                  <c:x val="-2.3818585924268835E-2"/>
                  <c:y val="1.9123637515611004E-2"/>
                </c:manualLayout>
              </c:layout>
              <c:dLblPos val="r"/>
              <c:showVal val="1"/>
            </c:dLbl>
            <c:dLbl>
              <c:idx val="46"/>
              <c:layout>
                <c:manualLayout>
                  <c:x val="-3.091379806286404E-2"/>
                  <c:y val="-2.7393329871934189E-2"/>
                </c:manualLayout>
              </c:layout>
              <c:dLblPos val="r"/>
              <c:showVal val="1"/>
            </c:dLbl>
            <c:dLbl>
              <c:idx val="47"/>
              <c:layout>
                <c:manualLayout>
                  <c:x val="-2.5021989371133126E-2"/>
                  <c:y val="4.185717124056039E-2"/>
                </c:manualLayout>
              </c:layout>
              <c:dLblPos val="r"/>
              <c:showVal val="1"/>
            </c:dLbl>
            <c:dLbl>
              <c:idx val="48"/>
              <c:layout>
                <c:manualLayout>
                  <c:x val="-1.4801173735960037E-2"/>
                  <c:y val="6.1194944943280788E-2"/>
                </c:manualLayout>
              </c:layout>
              <c:dLblPos val="r"/>
              <c:showVal val="1"/>
            </c:dLbl>
            <c:dLbl>
              <c:idx val="49"/>
              <c:layout>
                <c:manualLayout>
                  <c:x val="-2.5606963254648511E-2"/>
                  <c:y val="2.7171134888468802E-2"/>
                </c:manualLayout>
              </c:layout>
              <c:dLblPos val="r"/>
              <c:showVal val="1"/>
            </c:dLbl>
            <c:dLbl>
              <c:idx val="50"/>
              <c:layout>
                <c:manualLayout>
                  <c:x val="-4.2597048406825634E-2"/>
                  <c:y val="-1.9758812486041163E-2"/>
                </c:manualLayout>
              </c:layout>
              <c:dLblPos val="r"/>
              <c:showVal val="1"/>
            </c:dLbl>
            <c:dLbl>
              <c:idx val="51"/>
              <c:layout>
                <c:manualLayout>
                  <c:x val="-2.1244500631372919E-2"/>
                  <c:y val="1.7820304176632301E-2"/>
                </c:manualLayout>
              </c:layout>
              <c:dLblPos val="r"/>
              <c:showVal val="1"/>
            </c:dLbl>
            <c:dLbl>
              <c:idx val="52"/>
              <c:layout>
                <c:manualLayout>
                  <c:x val="-2.1537052500079742E-2"/>
                  <c:y val="6.2263168122307117E-2"/>
                </c:manualLayout>
              </c:layout>
              <c:dLblPos val="r"/>
              <c:showVal val="1"/>
            </c:dLbl>
            <c:dLbl>
              <c:idx val="53"/>
              <c:layout>
                <c:manualLayout>
                  <c:x val="-8.8425186115111565E-3"/>
                  <c:y val="2.3402682063719923E-2"/>
                </c:manualLayout>
              </c:layout>
              <c:dLblPos val="r"/>
              <c:showVal val="1"/>
            </c:dLbl>
            <c:dLbl>
              <c:idx val="54"/>
              <c:layout>
                <c:manualLayout>
                  <c:x val="-4.2530201974107791E-2"/>
                  <c:y val="-1.6264482821030955E-2"/>
                </c:manualLayout>
              </c:layout>
              <c:dLblPos val="r"/>
              <c:showVal val="1"/>
            </c:dLbl>
            <c:dLbl>
              <c:idx val="55"/>
              <c:layout>
                <c:manualLayout>
                  <c:x val="-2.3032942888701655E-2"/>
                  <c:y val="2.3206619971201305E-2"/>
                </c:manualLayout>
              </c:layout>
              <c:dLblPos val="r"/>
              <c:showVal val="1"/>
            </c:dLbl>
            <c:dLbl>
              <c:idx val="56"/>
              <c:layout>
                <c:manualLayout>
                  <c:x val="-4.1878316730925479E-2"/>
                  <c:y val="-2.0151401012751539E-2"/>
                </c:manualLayout>
              </c:layout>
              <c:dLblPos val="r"/>
              <c:showVal val="1"/>
            </c:dLbl>
            <c:dLbl>
              <c:idx val="57"/>
              <c:layout>
                <c:manualLayout>
                  <c:x val="-2.7328494152310312E-2"/>
                  <c:y val="2.02763041512177E-2"/>
                </c:manualLayout>
              </c:layout>
              <c:dLblPos val="r"/>
              <c:showVal val="1"/>
            </c:dLbl>
            <c:dLbl>
              <c:idx val="58"/>
              <c:layout>
                <c:manualLayout>
                  <c:x val="-3.3167891483009311E-2"/>
                  <c:y val="-2.1385605545093295E-2"/>
                </c:manualLayout>
              </c:layout>
              <c:dLblPos val="r"/>
              <c:showVal val="1"/>
            </c:dLbl>
            <c:dLbl>
              <c:idx val="59"/>
              <c:layout>
                <c:manualLayout>
                  <c:x val="-2.5128287535486637E-2"/>
                  <c:y val="5.9933567626080646E-2"/>
                </c:manualLayout>
              </c:layout>
              <c:dLblPos val="r"/>
              <c:showVal val="1"/>
            </c:dLbl>
            <c:dLbl>
              <c:idx val="60"/>
              <c:layout>
                <c:manualLayout>
                  <c:x val="-8.8024711196814324E-3"/>
                  <c:y val="3.7093138781381124E-2"/>
                </c:manualLayout>
              </c:layout>
              <c:dLblPos val="r"/>
              <c:showVal val="1"/>
            </c:dLbl>
            <c:dLbl>
              <c:idx val="61"/>
              <c:layout>
                <c:manualLayout>
                  <c:x val="-1.9856414052139525E-2"/>
                  <c:y val="1.9159066981034128E-2"/>
                </c:manualLayout>
              </c:layout>
              <c:dLblPos val="r"/>
              <c:showVal val="1"/>
            </c:dLbl>
            <c:dLbl>
              <c:idx val="62"/>
              <c:layout>
                <c:manualLayout>
                  <c:x val="-3.6476219693317456E-2"/>
                  <c:y val="-1.9513916692616831E-2"/>
                </c:manualLayout>
              </c:layout>
              <c:dLblPos val="r"/>
              <c:showVal val="1"/>
            </c:dLbl>
            <c:dLbl>
              <c:idx val="63"/>
              <c:layout>
                <c:manualLayout>
                  <c:x val="-2.0319213345085074E-2"/>
                  <c:y val="1.5201447276717503E-2"/>
                </c:manualLayout>
              </c:layout>
              <c:dLblPos val="r"/>
              <c:showVal val="1"/>
            </c:dLbl>
            <c:dLbl>
              <c:idx val="64"/>
              <c:layout>
                <c:manualLayout>
                  <c:x val="-3.4465302226832036E-2"/>
                  <c:y val="-4.2279164257010254E-2"/>
                </c:manualLayout>
              </c:layout>
              <c:dLblPos val="r"/>
              <c:showVal val="1"/>
            </c:dLbl>
            <c:dLbl>
              <c:idx val="65"/>
              <c:layout>
                <c:manualLayout>
                  <c:x val="-2.26373651345529E-2"/>
                  <c:y val="6.2736628260450483E-2"/>
                </c:manualLayout>
              </c:layout>
              <c:dLblPos val="r"/>
              <c:showVal val="1"/>
            </c:dLbl>
            <c:dLbl>
              <c:idx val="66"/>
              <c:layout>
                <c:manualLayout>
                  <c:x val="-2.1941153459713553E-2"/>
                  <c:y val="3.6345329715141532E-2"/>
                </c:manualLayout>
              </c:layout>
              <c:dLblPos val="r"/>
              <c:showVal val="1"/>
            </c:dLbl>
            <c:dLbl>
              <c:idx val="67"/>
              <c:layout>
                <c:manualLayout>
                  <c:x val="-4.1034675860322563E-2"/>
                  <c:y val="-3.3166955825437043E-2"/>
                </c:manualLayout>
              </c:layout>
              <c:dLblPos val="r"/>
              <c:showVal val="1"/>
            </c:dLbl>
            <c:dLbl>
              <c:idx val="68"/>
              <c:layout>
                <c:manualLayout>
                  <c:x val="-2.1785588489750391E-2"/>
                  <c:y val="2.8689888340228644E-2"/>
                </c:manualLayout>
              </c:layout>
              <c:dLblPos val="r"/>
              <c:showVal val="1"/>
            </c:dLbl>
            <c:dLbl>
              <c:idx val="69"/>
              <c:layout>
                <c:manualLayout>
                  <c:x val="-3.4694818991781798E-2"/>
                  <c:y val="-2.1826445423135648E-2"/>
                </c:manualLayout>
              </c:layout>
              <c:dLblPos val="r"/>
              <c:showVal val="1"/>
            </c:dLbl>
            <c:dLbl>
              <c:idx val="70"/>
              <c:layout>
                <c:manualLayout>
                  <c:x val="-3.4617036506800224E-2"/>
                  <c:y val="-4.9055414683334082E-2"/>
                </c:manualLayout>
              </c:layout>
              <c:dLblPos val="r"/>
              <c:showVal val="1"/>
            </c:dLbl>
            <c:dLbl>
              <c:idx val="71"/>
              <c:layout>
                <c:manualLayout>
                  <c:x val="-2.2170670224663434E-2"/>
                  <c:y val="3.3010513516318916E-2"/>
                </c:manualLayout>
              </c:layout>
              <c:dLblPos val="r"/>
              <c:showVal val="1"/>
            </c:dLbl>
            <c:dLbl>
              <c:idx val="72"/>
              <c:layout>
                <c:manualLayout>
                  <c:x val="-1.7089292409877277E-2"/>
                  <c:y val="-2.4732416922460951E-2"/>
                </c:manualLayout>
              </c:layout>
              <c:dLblPos val="r"/>
              <c:showVal val="1"/>
            </c:dLbl>
            <c:dLbl>
              <c:idx val="73"/>
              <c:layout>
                <c:manualLayout>
                  <c:x val="-7.0770374482044514E-6"/>
                  <c:y val="2.9828135889793436E-2"/>
                </c:manualLayout>
              </c:layout>
              <c:dLblPos val="r"/>
              <c:showVal val="1"/>
            </c:dLbl>
            <c:dLbl>
              <c:idx val="74"/>
              <c:layout>
                <c:manualLayout>
                  <c:x val="-1.2443184861632534E-2"/>
                  <c:y val="6.3100226878419832E-2"/>
                </c:manualLayout>
              </c:layout>
              <c:dLblPos val="r"/>
              <c:showVal val="1"/>
            </c:dLbl>
            <c:dLbl>
              <c:idx val="75"/>
              <c:layout>
                <c:manualLayout>
                  <c:x val="-1.2760288080872983E-2"/>
                  <c:y val="-3.8837878316057985E-2"/>
                </c:manualLayout>
              </c:layout>
              <c:dLblPos val="r"/>
              <c:showVal val="1"/>
            </c:dLbl>
            <c:dLbl>
              <c:idx val="76"/>
              <c:layout>
                <c:manualLayout>
                  <c:x val="-1.3378717270730756E-2"/>
                  <c:y val="-5.1675638002876764E-2"/>
                </c:manualLayout>
              </c:layout>
              <c:dLblPos val="r"/>
              <c:showVal val="1"/>
            </c:dLbl>
            <c:dLbl>
              <c:idx val="77"/>
              <c:layout>
                <c:manualLayout>
                  <c:x val="-6.5759961822953739E-3"/>
                  <c:y val="-7.4612008244732131E-2"/>
                </c:manualLayout>
              </c:layout>
              <c:dLblPos val="r"/>
              <c:showVal val="1"/>
            </c:dLbl>
            <c:dLbl>
              <c:idx val="78"/>
              <c:layout>
                <c:manualLayout>
                  <c:x val="-3.9170428371776271E-4"/>
                  <c:y val="-0.10229458605809869"/>
                </c:manualLayout>
              </c:layout>
              <c:dLblPos val="r"/>
              <c:showVal val="1"/>
            </c:dLbl>
            <c:dLbl>
              <c:idx val="80"/>
              <c:layout>
                <c:manualLayout>
                  <c:x val="-1.1523429701157445E-2"/>
                  <c:y val="4.9806189480552196E-2"/>
                </c:manualLayout>
              </c:layout>
              <c:dLblPos val="r"/>
              <c:showVal val="1"/>
            </c:dLbl>
            <c:dLbl>
              <c:idx val="81"/>
              <c:layout>
                <c:manualLayout>
                  <c:x val="-1.3536554683911184E-2"/>
                  <c:y val="-4.6093687441612199E-2"/>
                </c:manualLayout>
              </c:layout>
              <c:dLblPos val="r"/>
              <c:showVal val="1"/>
            </c:dLbl>
            <c:dLbl>
              <c:idx val="83"/>
              <c:layout>
                <c:manualLayout>
                  <c:x val="-3.4636579518469213E-2"/>
                  <c:y val="-2.0535759301273788E-2"/>
                </c:manualLayout>
              </c:layout>
              <c:dLblPos val="r"/>
              <c:showVal val="1"/>
            </c:dLbl>
            <c:dLbl>
              <c:idx val="84"/>
              <c:layout>
                <c:manualLayout>
                  <c:x val="-3.4982510303095203E-2"/>
                  <c:y val="-6.5339353767219777E-2"/>
                </c:manualLayout>
              </c:layout>
              <c:dLblPos val="r"/>
              <c:showVal val="1"/>
            </c:dLbl>
            <c:dLbl>
              <c:idx val="85"/>
              <c:layout>
                <c:manualLayout>
                  <c:x val="-3.4709946970914264E-2"/>
                  <c:y val="-4.8638729480848804E-2"/>
                </c:manualLayout>
              </c:layout>
              <c:dLblPos val="r"/>
              <c:showVal val="1"/>
            </c:dLbl>
            <c:dLbl>
              <c:idx val="86"/>
              <c:layout>
                <c:manualLayout>
                  <c:x val="-2.3892013498312659E-2"/>
                  <c:y val="3.4135563563031038E-4"/>
                </c:manualLayout>
              </c:layout>
              <c:dLblPos val="r"/>
              <c:showVal val="1"/>
            </c:dLbl>
            <c:dLbl>
              <c:idx val="87"/>
              <c:layout>
                <c:manualLayout>
                  <c:x val="-2.141829673888157E-2"/>
                  <c:y val="-7.5813277577590973E-2"/>
                </c:manualLayout>
              </c:layout>
              <c:dLblPos val="r"/>
              <c:showVal val="1"/>
            </c:dLbl>
            <c:dLbl>
              <c:idx val="88"/>
              <c:layout>
                <c:manualLayout>
                  <c:x val="0"/>
                  <c:y val="4.5197740112994357E-2"/>
                </c:manualLayout>
              </c:layout>
              <c:dLblPos val="r"/>
              <c:showVal val="1"/>
            </c:dLbl>
            <c:dLbl>
              <c:idx val="89"/>
              <c:layout>
                <c:manualLayout>
                  <c:x val="5.3442044682516744E-3"/>
                  <c:y val="2.0631668857742081E-2"/>
                </c:manualLayout>
              </c:layout>
              <c:dLblPos val="r"/>
              <c:showVal val="1"/>
            </c:dLbl>
            <c:dLbl>
              <c:idx val="90"/>
              <c:layout>
                <c:manualLayout>
                  <c:x val="-1.8794853464666036E-3"/>
                  <c:y val="-9.3226912742566531E-2"/>
                </c:manualLayout>
              </c:layout>
              <c:dLblPos val="r"/>
              <c:showVal val="1"/>
            </c:dLbl>
            <c:dLbl>
              <c:idx val="91"/>
              <c:layout>
                <c:manualLayout>
                  <c:x val="0"/>
                  <c:y val="-3.5781544256120533E-2"/>
                </c:manualLayout>
              </c:layout>
              <c:dLblPos val="r"/>
              <c:showVal val="1"/>
            </c:dLbl>
            <c:dLbl>
              <c:idx val="92"/>
              <c:layout>
                <c:manualLayout>
                  <c:x val="-2.1517300409824601E-2"/>
                  <c:y val="-5.5539109832340033E-2"/>
                </c:manualLayout>
              </c:layout>
              <c:dLblPos val="r"/>
              <c:showVal val="1"/>
            </c:dLbl>
            <c:dLbl>
              <c:idx val="93"/>
              <c:layout>
                <c:manualLayout>
                  <c:x val="-2.7587647583543144E-2"/>
                  <c:y val="1.523385122619223E-2"/>
                </c:manualLayout>
              </c:layout>
              <c:dLblPos val="r"/>
              <c:showVal val="1"/>
            </c:dLbl>
            <c:dLbl>
              <c:idx val="94"/>
              <c:layout>
                <c:manualLayout>
                  <c:x val="-3.7118143772391018E-2"/>
                  <c:y val="-4.5740034209731044E-2"/>
                </c:manualLayout>
              </c:layout>
              <c:dLblPos val="r"/>
              <c:showVal val="1"/>
            </c:dLbl>
            <c:dLbl>
              <c:idx val="95"/>
              <c:layout>
                <c:manualLayout>
                  <c:x val="-4.491859572670668E-2"/>
                  <c:y val="-0.10771159349503881"/>
                </c:manualLayout>
              </c:layout>
              <c:dLblPos val="r"/>
              <c:showVal val="1"/>
            </c:dLbl>
            <c:dLbl>
              <c:idx val="97"/>
              <c:layout>
                <c:manualLayout>
                  <c:x val="-2.7647508803992204E-2"/>
                  <c:y val="-6.5627377344801813E-2"/>
                </c:manualLayout>
              </c:layout>
              <c:dLblPos val="r"/>
              <c:showVal val="1"/>
            </c:dLbl>
            <c:dLbl>
              <c:idx val="98"/>
              <c:layout>
                <c:manualLayout>
                  <c:x val="-3.2564392244580978E-2"/>
                  <c:y val="-9.3229774995656808E-2"/>
                </c:manualLayout>
              </c:layout>
              <c:dLblPos val="r"/>
              <c:showVal val="1"/>
            </c:dLbl>
            <c:dLbl>
              <c:idx val="99"/>
              <c:layout>
                <c:manualLayout>
                  <c:x val="-4.1518247385961417E-2"/>
                  <c:y val="-0.16198990223186255"/>
                </c:manualLayout>
              </c:layout>
              <c:dLblPos val="r"/>
              <c:showVal val="1"/>
            </c:dLbl>
            <c:dLbl>
              <c:idx val="105"/>
              <c:layout>
                <c:manualLayout>
                  <c:x val="-3.8147799382408192E-2"/>
                  <c:y val="-2.5058848664417759E-2"/>
                </c:manualLayout>
              </c:layout>
              <c:dLblPos val="r"/>
              <c:showVal val="1"/>
            </c:dLbl>
            <c:dLbl>
              <c:idx val="106"/>
              <c:layout>
                <c:manualLayout>
                  <c:x val="-3.0353154653695247E-2"/>
                  <c:y val="-6.1115368783720418E-2"/>
                </c:manualLayout>
              </c:layout>
              <c:dLblPos val="r"/>
              <c:showVal val="1"/>
            </c:dLbl>
            <c:dLbl>
              <c:idx val="109"/>
              <c:dLblPos val="r"/>
              <c:showVal val="1"/>
            </c:dLbl>
            <c:dLbl>
              <c:idx val="111"/>
              <c:dLblPos val="r"/>
              <c:showVal val="1"/>
            </c:dLbl>
            <c:dLbl>
              <c:idx val="112"/>
              <c:dLblPos val="r"/>
              <c:showVal val="1"/>
            </c:dLbl>
            <c:dLbl>
              <c:idx val="113"/>
              <c:dLblPos val="r"/>
              <c:showVal val="1"/>
            </c:dLbl>
            <c:dLbl>
              <c:idx val="116"/>
              <c:dLblPos val="r"/>
              <c:showVal val="1"/>
            </c:dLbl>
            <c:dLbl>
              <c:idx val="117"/>
              <c:dLblPos val="r"/>
              <c:showVal val="1"/>
            </c:dLbl>
            <c:dLbl>
              <c:idx val="119"/>
              <c:dLblPos val="r"/>
              <c:showVal val="1"/>
            </c:dLbl>
            <c:dLbl>
              <c:idx val="120"/>
              <c:dLblPos val="r"/>
              <c:showVal val="1"/>
            </c:dLbl>
            <c:dLbl>
              <c:idx val="121"/>
              <c:dLblPos val="r"/>
              <c:showVal val="1"/>
            </c:dLbl>
            <c:dLbl>
              <c:idx val="122"/>
              <c:dLblPos val="r"/>
              <c:showVal val="1"/>
            </c:dLbl>
            <c:dLbl>
              <c:idx val="123"/>
              <c:dLblPos val="r"/>
              <c:showVal val="1"/>
            </c:dLbl>
            <c:dLbl>
              <c:idx val="125"/>
              <c:dLblPos val="r"/>
              <c:showVal val="1"/>
            </c:dLbl>
            <c:dLbl>
              <c:idx val="127"/>
              <c:dLblPos val="r"/>
              <c:showVal val="1"/>
            </c:dLbl>
            <c:dLbl>
              <c:idx val="128"/>
              <c:dLblPos val="r"/>
              <c:showVal val="1"/>
            </c:dLbl>
            <c:dLbl>
              <c:idx val="129"/>
              <c:dLblPos val="r"/>
              <c:showVal val="1"/>
            </c:dLbl>
            <c:dLbl>
              <c:idx val="132"/>
              <c:dLblPos val="r"/>
              <c:showVal val="1"/>
            </c:dLbl>
            <c:dLbl>
              <c:idx val="138"/>
              <c:dLblPos val="r"/>
              <c:showVal val="1"/>
            </c:dLbl>
            <c:dLbl>
              <c:idx val="141"/>
              <c:dLblPos val="r"/>
              <c:showVal val="1"/>
            </c:dLbl>
            <c:dLbl>
              <c:idx val="143"/>
              <c:dLblPos val="r"/>
              <c:showVal val="1"/>
            </c:dLbl>
            <c:dLbl>
              <c:idx val="145"/>
              <c:dLblPos val="r"/>
              <c:showVal val="1"/>
            </c:dLbl>
            <c:dLbl>
              <c:idx val="147"/>
              <c:dLblPos val="r"/>
              <c:showVal val="1"/>
            </c:dLbl>
            <c:spPr>
              <a:noFill/>
              <a:ln w="25400">
                <a:noFill/>
              </a:ln>
            </c:spPr>
            <c:txPr>
              <a:bodyPr/>
              <a:lstStyle/>
              <a:p>
                <a:pPr>
                  <a:defRPr sz="900" b="1" i="0" u="none" strike="noStrike" baseline="0">
                    <a:solidFill>
                      <a:srgbClr val="000000"/>
                    </a:solidFill>
                    <a:latin typeface="Arial"/>
                    <a:ea typeface="Arial"/>
                    <a:cs typeface="Arial"/>
                  </a:defRPr>
                </a:pPr>
                <a:endParaRPr lang="en-US"/>
              </a:p>
            </c:txPr>
            <c:showVal val="1"/>
          </c:dLbls>
          <c:cat>
            <c:strRef>
              <c:f>evolutie_aleatorii_0820_graf!$B$1:$I$1</c:f>
              <c:strCache>
                <c:ptCount val="8"/>
                <c:pt idx="0">
                  <c:v>IANUARIE 2020</c:v>
                </c:pt>
                <c:pt idx="1">
                  <c:v>FEBRUARIE 2020</c:v>
                </c:pt>
                <c:pt idx="2">
                  <c:v>MARTIE 2020</c:v>
                </c:pt>
                <c:pt idx="3">
                  <c:v>APRILIE 2020</c:v>
                </c:pt>
                <c:pt idx="4">
                  <c:v>MAI 2020</c:v>
                </c:pt>
                <c:pt idx="5">
                  <c:v>IUNIE 2020</c:v>
                </c:pt>
                <c:pt idx="6">
                  <c:v>IULIE 2020</c:v>
                </c:pt>
                <c:pt idx="7">
                  <c:v>AUGUST 2020</c:v>
                </c:pt>
              </c:strCache>
            </c:strRef>
          </c:cat>
          <c:val>
            <c:numRef>
              <c:f>evolutie_aleatorii_0820_graf!$B$2:$I$2</c:f>
              <c:numCache>
                <c:formatCode>#,##0</c:formatCode>
                <c:ptCount val="8"/>
                <c:pt idx="0">
                  <c:v>3411765</c:v>
                </c:pt>
                <c:pt idx="1">
                  <c:v>3425735</c:v>
                </c:pt>
                <c:pt idx="2">
                  <c:v>3433979</c:v>
                </c:pt>
                <c:pt idx="3">
                  <c:v>3443256</c:v>
                </c:pt>
                <c:pt idx="4">
                  <c:v>3456948</c:v>
                </c:pt>
                <c:pt idx="5">
                  <c:v>3467335</c:v>
                </c:pt>
                <c:pt idx="6">
                  <c:v>3472774</c:v>
                </c:pt>
                <c:pt idx="7">
                  <c:v>3479141</c:v>
                </c:pt>
              </c:numCache>
            </c:numRef>
          </c:val>
        </c:ser>
        <c:marker val="1"/>
        <c:axId val="101194368"/>
        <c:axId val="101319040"/>
      </c:lineChart>
      <c:catAx>
        <c:axId val="101194368"/>
        <c:scaling>
          <c:orientation val="minMax"/>
        </c:scaling>
        <c:axPos val="b"/>
        <c:numFmt formatCode="mmm\/yy" sourceLinked="1"/>
        <c:tickLblPos val="nextTo"/>
        <c:spPr>
          <a:ln w="3175">
            <a:solidFill>
              <a:srgbClr val="000000"/>
            </a:solidFill>
            <a:prstDash val="solid"/>
          </a:ln>
        </c:spPr>
        <c:txPr>
          <a:bodyPr rot="0" vert="horz"/>
          <a:lstStyle/>
          <a:p>
            <a:pPr>
              <a:defRPr sz="800" b="1" i="0" u="none" strike="noStrike" baseline="0">
                <a:solidFill>
                  <a:sysClr val="windowText" lastClr="000000"/>
                </a:solidFill>
                <a:latin typeface="Arial"/>
                <a:ea typeface="Arial"/>
                <a:cs typeface="Arial"/>
              </a:defRPr>
            </a:pPr>
            <a:endParaRPr lang="en-US"/>
          </a:p>
        </c:txPr>
        <c:crossAx val="101319040"/>
        <c:crossesAt val="200000"/>
        <c:auto val="1"/>
        <c:lblAlgn val="ctr"/>
        <c:lblOffset val="100"/>
        <c:tickLblSkip val="1"/>
        <c:tickMarkSkip val="1"/>
      </c:catAx>
      <c:valAx>
        <c:axId val="101319040"/>
        <c:scaling>
          <c:orientation val="minMax"/>
          <c:max val="3700000"/>
          <c:min val="3000000"/>
        </c:scaling>
        <c:axPos val="l"/>
        <c:majorGridlines>
          <c:spPr>
            <a:ln w="3175">
              <a:solidFill>
                <a:srgbClr val="000000"/>
              </a:solidFill>
              <a:prstDash val="solid"/>
            </a:ln>
          </c:spPr>
        </c:majorGridlines>
        <c:numFmt formatCode="#,##0" sourceLinked="1"/>
        <c:tickLblPos val="nextTo"/>
        <c:spPr>
          <a:ln w="3175">
            <a:solidFill>
              <a:srgbClr val="000000"/>
            </a:solidFill>
            <a:prstDash val="solid"/>
          </a:ln>
        </c:spPr>
        <c:txPr>
          <a:bodyPr rot="0" vert="horz"/>
          <a:lstStyle/>
          <a:p>
            <a:pPr>
              <a:defRPr sz="900" b="1" i="0" u="none" strike="noStrike" baseline="0">
                <a:solidFill>
                  <a:sysClr val="windowText" lastClr="000000"/>
                </a:solidFill>
                <a:latin typeface="Arial"/>
                <a:ea typeface="Arial"/>
                <a:cs typeface="Arial"/>
              </a:defRPr>
            </a:pPr>
            <a:endParaRPr lang="en-US"/>
          </a:p>
        </c:txPr>
        <c:crossAx val="101194368"/>
        <c:crosses val="autoZero"/>
        <c:crossBetween val="between"/>
        <c:majorUnit val="50000"/>
        <c:minorUnit val="7000"/>
      </c:valAx>
      <c:spPr>
        <a:solidFill>
          <a:schemeClr val="accent4">
            <a:lumMod val="20000"/>
            <a:lumOff val="80000"/>
          </a:schemeClr>
        </a:solidFill>
        <a:ln w="12700">
          <a:solidFill>
            <a:srgbClr val="808080"/>
          </a:solidFill>
          <a:prstDash val="solid"/>
        </a:ln>
      </c:spPr>
    </c:plotArea>
    <c:plotVisOnly val="1"/>
    <c:dispBlanksAs val="gap"/>
  </c:chart>
  <c:spPr>
    <a:solidFill>
      <a:schemeClr val="accent4">
        <a:lumMod val="60000"/>
        <a:lumOff val="40000"/>
      </a:schemeClr>
    </a:solidFill>
    <a:ln w="3175">
      <a:solidFill>
        <a:srgbClr val="000000"/>
      </a:solidFill>
      <a:prstDash val="solid"/>
    </a:ln>
  </c:spPr>
  <c:txPr>
    <a:bodyPr/>
    <a:lstStyle/>
    <a:p>
      <a:pPr>
        <a:defRPr sz="185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50"/>
            </a:pPr>
            <a:r>
              <a:rPr lang="en-US" sz="1050"/>
              <a:t>Repartizarea pe sexe a participantilor
la luna de referinta AUGUST 2020
</a:t>
            </a:r>
          </a:p>
        </c:rich>
      </c:tx>
      <c:layout>
        <c:manualLayout>
          <c:xMode val="edge"/>
          <c:yMode val="edge"/>
          <c:x val="0.35334889861456398"/>
          <c:y val="5.9876074314240142E-2"/>
        </c:manualLayout>
      </c:layout>
    </c:title>
    <c:view3D>
      <c:perspective val="0"/>
    </c:view3D>
    <c:plotArea>
      <c:layout>
        <c:manualLayout>
          <c:layoutTarget val="inner"/>
          <c:xMode val="edge"/>
          <c:yMode val="edge"/>
          <c:x val="0.15094339622641526"/>
          <c:y val="0.38336052202283882"/>
          <c:w val="0.6270810210876806"/>
          <c:h val="0.36541598694942939"/>
        </c:manualLayout>
      </c:layout>
      <c:pie3DChart>
        <c:varyColors val="1"/>
        <c:ser>
          <c:idx val="0"/>
          <c:order val="0"/>
          <c:dPt>
            <c:idx val="0"/>
            <c:explosion val="8"/>
          </c:dPt>
          <c:dLbls>
            <c:dLbl>
              <c:idx val="0"/>
              <c:layout>
                <c:manualLayout>
                  <c:x val="-0.11432208598786414"/>
                  <c:y val="-0.19734381489426392"/>
                </c:manualLayout>
              </c:layout>
              <c:dLblPos val="bestFit"/>
              <c:showVal val="1"/>
              <c:showPercent val="1"/>
              <c:separator>
</c:separator>
            </c:dLbl>
            <c:dLbl>
              <c:idx val="1"/>
              <c:layout>
                <c:manualLayout>
                  <c:x val="6.0355568761451955E-2"/>
                  <c:y val="-0.28044289732951438"/>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rp_sexe_0820!$E$4:$F$4</c:f>
              <c:strCache>
                <c:ptCount val="2"/>
                <c:pt idx="0">
                  <c:v>femei</c:v>
                </c:pt>
                <c:pt idx="1">
                  <c:v>barbati</c:v>
                </c:pt>
              </c:strCache>
            </c:strRef>
          </c:cat>
          <c:val>
            <c:numRef>
              <c:f>rp_sexe_0820!$E$12:$F$12</c:f>
              <c:numCache>
                <c:formatCode>#,##0</c:formatCode>
                <c:ptCount val="2"/>
                <c:pt idx="0">
                  <c:v>3631078</c:v>
                </c:pt>
                <c:pt idx="1">
                  <c:v>3943388</c:v>
                </c:pt>
              </c:numCache>
            </c:numRef>
          </c:val>
        </c:ser>
        <c:dLbls>
          <c:showVal val="1"/>
          <c:showPercent val="1"/>
          <c:separator>
</c:separator>
        </c:dLbls>
      </c:pie3DChart>
      <c:spPr>
        <a:noFill/>
        <a:ln w="25400">
          <a:noFill/>
        </a:ln>
      </c:spPr>
    </c:plotArea>
    <c:legend>
      <c:legendPos val="r"/>
      <c:layout>
        <c:manualLayout>
          <c:xMode val="edge"/>
          <c:yMode val="edge"/>
          <c:x val="0.45283020294732068"/>
          <c:y val="0.80032731202717322"/>
          <c:w val="8.7680300466643213E-2"/>
          <c:h val="0.14729946991920118"/>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50"/>
            </a:pPr>
            <a:r>
              <a:rPr lang="en-US" sz="1050"/>
              <a:t>Situatie centralizatoare privind repartizarea</a:t>
            </a:r>
          </a:p>
          <a:p>
            <a:pPr>
              <a:defRPr sz="1050"/>
            </a:pPr>
            <a:r>
              <a:rPr lang="en-US" sz="1050"/>
              <a:t> pe sexe si categorii de varsta a participantilor</a:t>
            </a:r>
          </a:p>
          <a:p>
            <a:pPr>
              <a:defRPr sz="1050"/>
            </a:pPr>
            <a:r>
              <a:rPr lang="en-US" sz="1050"/>
              <a:t> aferente lunii de referinta AUGUST 2020</a:t>
            </a:r>
          </a:p>
        </c:rich>
      </c:tx>
      <c:layout>
        <c:manualLayout>
          <c:xMode val="edge"/>
          <c:yMode val="edge"/>
          <c:x val="0.32445765192812437"/>
          <c:y val="8.3756766732283508E-2"/>
        </c:manualLayout>
      </c:layout>
    </c:title>
    <c:view3D>
      <c:hPercent val="167"/>
      <c:depthPercent val="100"/>
      <c:rAngAx val="1"/>
    </c:view3D>
    <c:plotArea>
      <c:layout>
        <c:manualLayout>
          <c:layoutTarget val="inner"/>
          <c:xMode val="edge"/>
          <c:yMode val="edge"/>
          <c:x val="0.18934911242603567"/>
          <c:y val="0.27032161057272952"/>
          <c:w val="0.55739644970414171"/>
          <c:h val="0.66918776323598772"/>
        </c:manualLayout>
      </c:layout>
      <c:bar3DChart>
        <c:barDir val="bar"/>
        <c:grouping val="clustered"/>
        <c:ser>
          <c:idx val="0"/>
          <c:order val="0"/>
          <c:tx>
            <c:strRef>
              <c:f>rp_varste_sexe_0820!$E$5:$H$5</c:f>
              <c:strCache>
                <c:ptCount val="1"/>
                <c:pt idx="0">
                  <c:v>15-25 ani 25-35 ani 35-45 ani peste 45 de ani</c:v>
                </c:pt>
              </c:strCache>
            </c:strRef>
          </c:tx>
          <c:dLbls>
            <c:dLbl>
              <c:idx val="0"/>
              <c:layout>
                <c:manualLayout>
                  <c:x val="-0.12410939756790758"/>
                  <c:y val="3.616787977117202E-3"/>
                </c:manualLayout>
              </c:layout>
              <c:showVal val="1"/>
            </c:dLbl>
            <c:dLbl>
              <c:idx val="1"/>
              <c:layout>
                <c:manualLayout>
                  <c:x val="-0.38172445604062827"/>
                  <c:y val="1.0002530402034695E-4"/>
                </c:manualLayout>
              </c:layout>
              <c:showVal val="1"/>
            </c:dLbl>
            <c:dLbl>
              <c:idx val="2"/>
              <c:layout>
                <c:manualLayout>
                  <c:x val="-0.45122425802543914"/>
                  <c:y val="3.639681758530185E-4"/>
                </c:manualLayout>
              </c:layout>
              <c:showVal val="1"/>
            </c:dLbl>
            <c:dLbl>
              <c:idx val="3"/>
              <c:layout>
                <c:manualLayout>
                  <c:x val="-0.30335528972339992"/>
                  <c:y val="-1.7251066272965881E-3"/>
                </c:manualLayout>
              </c:layout>
              <c:showVal val="1"/>
            </c:dLbl>
            <c:txPr>
              <a:bodyPr/>
              <a:lstStyle/>
              <a:p>
                <a:pPr>
                  <a:defRPr b="1"/>
                </a:pPr>
                <a:endParaRPr lang="en-US"/>
              </a:p>
            </c:txPr>
            <c:showVal val="1"/>
          </c:dLbls>
          <c:cat>
            <c:strRef>
              <c:f>rp_varste_sexe_0820!$E$5:$H$5</c:f>
              <c:strCache>
                <c:ptCount val="4"/>
                <c:pt idx="0">
                  <c:v>15-25 ani</c:v>
                </c:pt>
                <c:pt idx="1">
                  <c:v>25-35 ani</c:v>
                </c:pt>
                <c:pt idx="2">
                  <c:v>35-45 ani</c:v>
                </c:pt>
                <c:pt idx="3">
                  <c:v>peste 45 de ani</c:v>
                </c:pt>
              </c:strCache>
            </c:strRef>
          </c:cat>
          <c:val>
            <c:numRef>
              <c:f>rp_varste_sexe_0820!$E$14:$H$14</c:f>
              <c:numCache>
                <c:formatCode>#,##0</c:formatCode>
                <c:ptCount val="4"/>
                <c:pt idx="0">
                  <c:v>771876</c:v>
                </c:pt>
                <c:pt idx="1">
                  <c:v>2284595</c:v>
                </c:pt>
                <c:pt idx="2">
                  <c:v>2671789</c:v>
                </c:pt>
                <c:pt idx="3">
                  <c:v>1846206</c:v>
                </c:pt>
              </c:numCache>
            </c:numRef>
          </c:val>
        </c:ser>
        <c:dLbls>
          <c:showVal val="1"/>
        </c:dLbls>
        <c:shape val="box"/>
        <c:axId val="101799424"/>
        <c:axId val="101800960"/>
        <c:axId val="0"/>
      </c:bar3DChart>
      <c:catAx>
        <c:axId val="101799424"/>
        <c:scaling>
          <c:orientation val="minMax"/>
        </c:scaling>
        <c:axPos val="l"/>
        <c:numFmt formatCode="General" sourceLinked="1"/>
        <c:tickLblPos val="low"/>
        <c:txPr>
          <a:bodyPr rot="0" vert="horz"/>
          <a:lstStyle/>
          <a:p>
            <a:pPr>
              <a:defRPr b="1"/>
            </a:pPr>
            <a:endParaRPr lang="en-US"/>
          </a:p>
        </c:txPr>
        <c:crossAx val="101800960"/>
        <c:crosses val="autoZero"/>
        <c:lblAlgn val="ctr"/>
        <c:lblOffset val="100"/>
        <c:tickLblSkip val="1"/>
        <c:tickMarkSkip val="1"/>
      </c:catAx>
      <c:valAx>
        <c:axId val="101800960"/>
        <c:scaling>
          <c:orientation val="minMax"/>
        </c:scaling>
        <c:axPos val="b"/>
        <c:majorGridlines/>
        <c:numFmt formatCode="#,##0" sourceLinked="1"/>
        <c:tickLblPos val="nextTo"/>
        <c:txPr>
          <a:bodyPr rot="0" vert="horz"/>
          <a:lstStyle/>
          <a:p>
            <a:pPr>
              <a:defRPr b="1"/>
            </a:pPr>
            <a:endParaRPr lang="en-US"/>
          </a:p>
        </c:txPr>
        <c:crossAx val="101799424"/>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a:ln>
      <a:solidFill>
        <a:sysClr val="windowText" lastClr="000000"/>
      </a:solidFill>
    </a:ln>
  </c:spPr>
  <c:printSettings>
    <c:headerFooter alignWithMargins="0"/>
    <c:pageMargins b="1" l="0.75000000000000033" r="0.75000000000000033"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19050</xdr:rowOff>
    </xdr:from>
    <xdr:to>
      <xdr:col>9</xdr:col>
      <xdr:colOff>371475</xdr:colOff>
      <xdr:row>36</xdr:row>
      <xdr:rowOff>28575</xdr:rowOff>
    </xdr:to>
    <xdr:graphicFrame macro="">
      <xdr:nvGraphicFramePr>
        <xdr:cNvPr id="731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0.51645</cdr:x>
      <cdr:y>0.48949</cdr:y>
    </cdr:from>
    <cdr:to>
      <cdr:x>0.54009</cdr:x>
      <cdr:y>0.53422</cdr:y>
    </cdr:to>
    <cdr:sp macro="" textlink="">
      <cdr:nvSpPr>
        <cdr:cNvPr id="468993" name="Text Box 1"/>
        <cdr:cNvSpPr txBox="1">
          <a:spLocks xmlns:a="http://schemas.openxmlformats.org/drawingml/2006/main" noChangeArrowheads="1"/>
        </cdr:cNvSpPr>
      </cdr:nvSpPr>
      <cdr:spPr bwMode="auto">
        <a:xfrm xmlns:a="http://schemas.openxmlformats.org/drawingml/2006/main">
          <a:off x="8446935" y="2734885"/>
          <a:ext cx="430025" cy="25831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endParaRPr lang="en-US" sz="1525" b="0" i="0" u="none" strike="noStrike" baseline="0">
            <a:solidFill>
              <a:srgbClr val="000000"/>
            </a:solidFill>
            <a:latin typeface="Arial"/>
            <a:cs typeface="Arial"/>
          </a:endParaRPr>
        </a:p>
        <a:p xmlns:a="http://schemas.openxmlformats.org/drawingml/2006/main">
          <a:pPr algn="ctr" rtl="0">
            <a:defRPr sz="1000"/>
          </a:pPr>
          <a:endParaRPr lang="en-US" sz="1525" b="0" i="0" u="none" strike="noStrike" baseline="0">
            <a:solidFill>
              <a:srgbClr val="000000"/>
            </a:solidFill>
            <a:latin typeface="Arial"/>
            <a:cs typeface="Arial"/>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9525</xdr:colOff>
      <xdr:row>4</xdr:row>
      <xdr:rowOff>9525</xdr:rowOff>
    </xdr:from>
    <xdr:to>
      <xdr:col>7</xdr:col>
      <xdr:colOff>714375</xdr:colOff>
      <xdr:row>27</xdr:row>
      <xdr:rowOff>133350</xdr:rowOff>
    </xdr:to>
    <xdr:graphicFrame macro="">
      <xdr:nvGraphicFramePr>
        <xdr:cNvPr id="526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xdr:row>
      <xdr:rowOff>19050</xdr:rowOff>
    </xdr:from>
    <xdr:to>
      <xdr:col>7</xdr:col>
      <xdr:colOff>523875</xdr:colOff>
      <xdr:row>29</xdr:row>
      <xdr:rowOff>28575</xdr:rowOff>
    </xdr:to>
    <xdr:graphicFrame macro="">
      <xdr:nvGraphicFramePr>
        <xdr:cNvPr id="628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9525</xdr:colOff>
      <xdr:row>30</xdr:row>
      <xdr:rowOff>0</xdr:rowOff>
    </xdr:to>
    <xdr:graphicFrame macro="">
      <xdr:nvGraphicFramePr>
        <xdr:cNvPr id="618507"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0</xdr:colOff>
      <xdr:row>30</xdr:row>
      <xdr:rowOff>19050</xdr:rowOff>
    </xdr:to>
    <xdr:graphicFrame macro="">
      <xdr:nvGraphicFramePr>
        <xdr:cNvPr id="6420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N31"/>
  <sheetViews>
    <sheetView tabSelected="1" zoomScaleNormal="100" workbookViewId="0">
      <selection activeCell="R2" sqref="R2:S3"/>
    </sheetView>
  </sheetViews>
  <sheetFormatPr defaultRowHeight="12.75"/>
  <cols>
    <col min="2" max="2" width="6.28515625" customWidth="1"/>
    <col min="3" max="3" width="19.28515625" style="7" customWidth="1"/>
    <col min="4" max="4" width="13.5703125" customWidth="1"/>
    <col min="5" max="5" width="12.85546875" customWidth="1"/>
    <col min="6" max="7" width="13.7109375" bestFit="1" customWidth="1"/>
    <col min="8" max="8" width="12.42578125" customWidth="1"/>
    <col min="9" max="9" width="16.42578125" customWidth="1"/>
    <col min="10" max="10" width="15.42578125" style="4" bestFit="1" customWidth="1"/>
    <col min="11" max="11" width="14.5703125" style="4" customWidth="1"/>
  </cols>
  <sheetData>
    <row r="1" spans="2:14" ht="13.5" thickBot="1"/>
    <row r="2" spans="2:14" ht="43.5" customHeight="1">
      <c r="B2" s="86" t="s">
        <v>197</v>
      </c>
      <c r="C2" s="87"/>
      <c r="D2" s="87"/>
      <c r="E2" s="87"/>
      <c r="F2" s="87"/>
      <c r="G2" s="87"/>
      <c r="H2" s="87"/>
      <c r="I2" s="87"/>
      <c r="J2" s="87"/>
      <c r="K2" s="88"/>
    </row>
    <row r="3" spans="2:14" s="5" customFormat="1" ht="76.5" customHeight="1">
      <c r="B3" s="91" t="s">
        <v>4</v>
      </c>
      <c r="C3" s="85" t="s">
        <v>145</v>
      </c>
      <c r="D3" s="85" t="s">
        <v>98</v>
      </c>
      <c r="E3" s="85" t="s">
        <v>113</v>
      </c>
      <c r="F3" s="85" t="s">
        <v>114</v>
      </c>
      <c r="G3" s="85"/>
      <c r="H3" s="85"/>
      <c r="I3" s="85" t="s">
        <v>115</v>
      </c>
      <c r="J3" s="89" t="s">
        <v>116</v>
      </c>
      <c r="K3" s="90" t="s">
        <v>117</v>
      </c>
    </row>
    <row r="4" spans="2:14" s="5" customFormat="1" ht="25.5">
      <c r="B4" s="91" t="s">
        <v>4</v>
      </c>
      <c r="C4" s="85"/>
      <c r="D4" s="85"/>
      <c r="E4" s="85"/>
      <c r="F4" s="36" t="s">
        <v>2</v>
      </c>
      <c r="G4" s="36" t="s">
        <v>118</v>
      </c>
      <c r="H4" s="36" t="s">
        <v>119</v>
      </c>
      <c r="I4" s="85"/>
      <c r="J4" s="89"/>
      <c r="K4" s="90"/>
    </row>
    <row r="5" spans="2:14" s="6" customFormat="1" ht="13.5" hidden="1" customHeight="1">
      <c r="B5" s="27"/>
      <c r="C5" s="32"/>
      <c r="D5" s="33" t="s">
        <v>103</v>
      </c>
      <c r="E5" s="33" t="s">
        <v>126</v>
      </c>
      <c r="F5" s="33" t="s">
        <v>127</v>
      </c>
      <c r="G5" s="33" t="s">
        <v>128</v>
      </c>
      <c r="H5" s="33" t="s">
        <v>129</v>
      </c>
      <c r="I5" s="32"/>
      <c r="J5" s="34" t="s">
        <v>130</v>
      </c>
      <c r="K5" s="35"/>
    </row>
    <row r="6" spans="2:14" ht="15">
      <c r="B6" s="41">
        <v>1</v>
      </c>
      <c r="C6" s="42" t="s">
        <v>155</v>
      </c>
      <c r="D6" s="43">
        <v>1059456</v>
      </c>
      <c r="E6" s="43">
        <v>1102691</v>
      </c>
      <c r="F6" s="43">
        <v>101815844</v>
      </c>
      <c r="G6" s="43">
        <v>99622831</v>
      </c>
      <c r="H6" s="43">
        <v>2193013</v>
      </c>
      <c r="I6" s="43">
        <f t="shared" ref="I6:I12" si="0">F6/$C$15</f>
        <v>20887015.139703769</v>
      </c>
      <c r="J6" s="43">
        <v>2655925771</v>
      </c>
      <c r="K6" s="44">
        <f t="shared" ref="K6:K12" si="1">J6/$C$15</f>
        <v>544849991.99934351</v>
      </c>
      <c r="N6" s="21"/>
    </row>
    <row r="7" spans="2:14" ht="15">
      <c r="B7" s="45">
        <v>2</v>
      </c>
      <c r="C7" s="42" t="s">
        <v>120</v>
      </c>
      <c r="D7" s="43">
        <v>1605390</v>
      </c>
      <c r="E7" s="43">
        <v>1673712</v>
      </c>
      <c r="F7" s="43">
        <v>154041296</v>
      </c>
      <c r="G7" s="43">
        <v>150350606</v>
      </c>
      <c r="H7" s="43">
        <v>3690690</v>
      </c>
      <c r="I7" s="43">
        <f t="shared" si="0"/>
        <v>31600807.450867765</v>
      </c>
      <c r="J7" s="43">
        <v>4008187666</v>
      </c>
      <c r="K7" s="44">
        <f t="shared" si="1"/>
        <v>822259809.21511507</v>
      </c>
      <c r="N7" s="21"/>
    </row>
    <row r="8" spans="2:14" ht="15">
      <c r="B8" s="45">
        <v>3</v>
      </c>
      <c r="C8" s="46" t="s">
        <v>0</v>
      </c>
      <c r="D8" s="43">
        <v>682032</v>
      </c>
      <c r="E8" s="43">
        <v>705074</v>
      </c>
      <c r="F8" s="43">
        <v>55775060</v>
      </c>
      <c r="G8" s="43">
        <v>54388147</v>
      </c>
      <c r="H8" s="43">
        <v>1386913</v>
      </c>
      <c r="I8" s="43">
        <f t="shared" si="0"/>
        <v>11441976.777581749</v>
      </c>
      <c r="J8" s="43">
        <v>1449910735</v>
      </c>
      <c r="K8" s="44">
        <f t="shared" si="1"/>
        <v>297441992.16345954</v>
      </c>
      <c r="N8" s="21"/>
    </row>
    <row r="9" spans="2:14" ht="15">
      <c r="B9" s="45">
        <v>4</v>
      </c>
      <c r="C9" s="46" t="s">
        <v>1</v>
      </c>
      <c r="D9" s="43">
        <v>468732</v>
      </c>
      <c r="E9" s="43">
        <v>482736</v>
      </c>
      <c r="F9" s="43">
        <v>37057578</v>
      </c>
      <c r="G9" s="43">
        <v>36038692</v>
      </c>
      <c r="H9" s="43">
        <v>1018886</v>
      </c>
      <c r="I9" s="43">
        <f t="shared" si="0"/>
        <v>7602178.2300086161</v>
      </c>
      <c r="J9" s="43">
        <v>960753722</v>
      </c>
      <c r="K9" s="44">
        <f t="shared" si="1"/>
        <v>197093858.36786607</v>
      </c>
      <c r="N9" s="21"/>
    </row>
    <row r="10" spans="2:14" ht="15">
      <c r="B10" s="45">
        <v>5</v>
      </c>
      <c r="C10" s="46" t="s">
        <v>121</v>
      </c>
      <c r="D10" s="43">
        <v>948121</v>
      </c>
      <c r="E10" s="43">
        <v>981164</v>
      </c>
      <c r="F10" s="43">
        <v>78357441</v>
      </c>
      <c r="G10" s="43">
        <v>76336471</v>
      </c>
      <c r="H10" s="43">
        <v>2020970</v>
      </c>
      <c r="I10" s="43">
        <f t="shared" si="0"/>
        <v>16074640.175604152</v>
      </c>
      <c r="J10" s="43">
        <v>2035041764</v>
      </c>
      <c r="K10" s="44">
        <f t="shared" si="1"/>
        <v>417478719.07438558</v>
      </c>
      <c r="N10" s="21"/>
    </row>
    <row r="11" spans="2:14" ht="15">
      <c r="B11" s="45">
        <v>6</v>
      </c>
      <c r="C11" s="46" t="s">
        <v>122</v>
      </c>
      <c r="D11" s="43">
        <v>782891</v>
      </c>
      <c r="E11" s="43">
        <v>811556</v>
      </c>
      <c r="F11" s="43">
        <v>67930843</v>
      </c>
      <c r="G11" s="43">
        <v>66196241</v>
      </c>
      <c r="H11" s="43">
        <v>1734602</v>
      </c>
      <c r="I11" s="43">
        <f t="shared" si="0"/>
        <v>13935675.337463588</v>
      </c>
      <c r="J11" s="43">
        <v>1764700918</v>
      </c>
      <c r="K11" s="44">
        <f t="shared" si="1"/>
        <v>362019636.07270342</v>
      </c>
      <c r="N11" s="21"/>
    </row>
    <row r="12" spans="2:14" ht="15">
      <c r="B12" s="45">
        <v>7</v>
      </c>
      <c r="C12" s="46" t="s">
        <v>154</v>
      </c>
      <c r="D12" s="43">
        <v>2027844</v>
      </c>
      <c r="E12" s="43">
        <v>2126390</v>
      </c>
      <c r="F12" s="43">
        <v>238441677</v>
      </c>
      <c r="G12" s="43">
        <v>233463004</v>
      </c>
      <c r="H12" s="43">
        <v>4978673</v>
      </c>
      <c r="I12" s="43">
        <f t="shared" si="0"/>
        <v>48915126.779633202</v>
      </c>
      <c r="J12" s="43">
        <v>6224267150</v>
      </c>
      <c r="K12" s="44">
        <f t="shared" si="1"/>
        <v>1276877518.1553359</v>
      </c>
      <c r="N12" s="21"/>
    </row>
    <row r="13" spans="2:14" ht="15.75" thickBot="1">
      <c r="B13" s="37" t="s">
        <v>5</v>
      </c>
      <c r="C13" s="38"/>
      <c r="D13" s="39">
        <f t="shared" ref="D13:K13" si="2">SUM(D6:D12)</f>
        <v>7574466</v>
      </c>
      <c r="E13" s="39">
        <f t="shared" si="2"/>
        <v>7883323</v>
      </c>
      <c r="F13" s="39">
        <f t="shared" si="2"/>
        <v>733419739</v>
      </c>
      <c r="G13" s="39">
        <f t="shared" si="2"/>
        <v>716395992</v>
      </c>
      <c r="H13" s="39">
        <f t="shared" si="2"/>
        <v>17023747</v>
      </c>
      <c r="I13" s="39">
        <f t="shared" si="2"/>
        <v>150457419.89086285</v>
      </c>
      <c r="J13" s="39">
        <f t="shared" si="2"/>
        <v>19098787726</v>
      </c>
      <c r="K13" s="40">
        <f t="shared" si="2"/>
        <v>3918021525.0482087</v>
      </c>
      <c r="N13" s="20"/>
    </row>
    <row r="15" spans="2:14" s="13" customFormat="1">
      <c r="B15" s="47" t="s">
        <v>198</v>
      </c>
      <c r="C15" s="48">
        <v>4.8746</v>
      </c>
      <c r="J15" s="14"/>
      <c r="K15" s="14"/>
    </row>
    <row r="16" spans="2:14">
      <c r="B16" s="49"/>
      <c r="C16" s="49" t="s">
        <v>195</v>
      </c>
    </row>
    <row r="17" spans="7:7">
      <c r="G17" s="20"/>
    </row>
    <row r="18" spans="7:7">
      <c r="G18" s="20"/>
    </row>
    <row r="19" spans="7:7">
      <c r="G19" s="20"/>
    </row>
    <row r="20" spans="7:7">
      <c r="G20" s="20"/>
    </row>
    <row r="21" spans="7:7">
      <c r="G21" s="20"/>
    </row>
    <row r="22" spans="7:7">
      <c r="G22" s="20"/>
    </row>
    <row r="23" spans="7:7">
      <c r="G23" s="20"/>
    </row>
    <row r="24" spans="7:7">
      <c r="G24" s="20"/>
    </row>
    <row r="25" spans="7:7">
      <c r="G25" s="20"/>
    </row>
    <row r="26" spans="7:7">
      <c r="G26" s="20"/>
    </row>
    <row r="27" spans="7:7">
      <c r="G27" s="20"/>
    </row>
    <row r="28" spans="7:7">
      <c r="G28" s="20"/>
    </row>
    <row r="29" spans="7:7">
      <c r="G29" s="20"/>
    </row>
    <row r="30" spans="7:7">
      <c r="G30" s="20"/>
    </row>
    <row r="31" spans="7:7">
      <c r="G31" s="20"/>
    </row>
  </sheetData>
  <mergeCells count="9">
    <mergeCell ref="K3:K4"/>
    <mergeCell ref="I3:I4"/>
    <mergeCell ref="B3:B4"/>
    <mergeCell ref="C3:C4"/>
    <mergeCell ref="B2:K2"/>
    <mergeCell ref="D3:D4"/>
    <mergeCell ref="E3:E4"/>
    <mergeCell ref="J3:J4"/>
    <mergeCell ref="F3:H3"/>
  </mergeCells>
  <phoneticPr fontId="33" type="noConversion"/>
  <printOptions horizontalCentered="1"/>
  <pageMargins left="0.196850393700787" right="0.23622047244094499" top="0.59055118110236204" bottom="0.43307086614173201" header="0.35433070866141703" footer="0.196850393700787"/>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J13" sqref="J13"/>
    </sheetView>
  </sheetViews>
  <sheetFormatPr defaultRowHeight="15"/>
  <cols>
    <col min="1" max="1" width="9.140625" style="9"/>
    <col min="2" max="2" width="7.85546875" style="9" customWidth="1"/>
    <col min="3" max="3" width="20.140625" style="9" customWidth="1"/>
    <col min="4" max="4" width="13.7109375" style="9" customWidth="1"/>
    <col min="5" max="5" width="16.5703125" style="10" customWidth="1"/>
    <col min="6" max="6" width="0.5703125" style="9" customWidth="1"/>
    <col min="7" max="16384" width="9.140625" style="9"/>
  </cols>
  <sheetData>
    <row r="1" spans="2:5" ht="15.75" thickBot="1"/>
    <row r="2" spans="2:5" ht="62.25" customHeight="1">
      <c r="B2" s="115" t="s">
        <v>222</v>
      </c>
      <c r="C2" s="116"/>
      <c r="D2" s="116"/>
      <c r="E2" s="117"/>
    </row>
    <row r="3" spans="2:5">
      <c r="B3" s="112" t="s">
        <v>6</v>
      </c>
      <c r="C3" s="113"/>
      <c r="D3" s="113" t="s">
        <v>7</v>
      </c>
      <c r="E3" s="114"/>
    </row>
    <row r="4" spans="2:5">
      <c r="B4" s="68" t="s">
        <v>8</v>
      </c>
      <c r="C4" s="69" t="s">
        <v>9</v>
      </c>
      <c r="D4" s="69" t="s">
        <v>10</v>
      </c>
      <c r="E4" s="70" t="s">
        <v>11</v>
      </c>
    </row>
    <row r="5" spans="2:5" ht="15.75">
      <c r="B5" s="71"/>
      <c r="C5" s="72" t="s">
        <v>12</v>
      </c>
      <c r="D5" s="43">
        <v>107672</v>
      </c>
      <c r="E5" s="73">
        <f t="shared" ref="E5:E48" si="0">D5/$D$48</f>
        <v>1.4215127508658696E-2</v>
      </c>
    </row>
    <row r="6" spans="2:5" ht="15.75">
      <c r="B6" s="71" t="s">
        <v>13</v>
      </c>
      <c r="C6" s="72" t="s">
        <v>14</v>
      </c>
      <c r="D6" s="43">
        <v>68911</v>
      </c>
      <c r="E6" s="73">
        <f t="shared" si="0"/>
        <v>9.0978030662491587E-3</v>
      </c>
    </row>
    <row r="7" spans="2:5" ht="15.75">
      <c r="B7" s="71" t="s">
        <v>15</v>
      </c>
      <c r="C7" s="72" t="s">
        <v>16</v>
      </c>
      <c r="D7" s="43">
        <v>97379</v>
      </c>
      <c r="E7" s="73">
        <f t="shared" si="0"/>
        <v>1.2856219831206583E-2</v>
      </c>
    </row>
    <row r="8" spans="2:5" ht="15.75">
      <c r="B8" s="71" t="s">
        <v>17</v>
      </c>
      <c r="C8" s="72" t="s">
        <v>18</v>
      </c>
      <c r="D8" s="43">
        <v>125738</v>
      </c>
      <c r="E8" s="73">
        <f t="shared" si="0"/>
        <v>1.6600246142764386E-2</v>
      </c>
    </row>
    <row r="9" spans="2:5" ht="15.75">
      <c r="B9" s="71" t="s">
        <v>19</v>
      </c>
      <c r="C9" s="72" t="s">
        <v>20</v>
      </c>
      <c r="D9" s="43">
        <v>104314</v>
      </c>
      <c r="E9" s="73">
        <f t="shared" si="0"/>
        <v>1.3771795925943821E-2</v>
      </c>
    </row>
    <row r="10" spans="2:5" ht="15.75">
      <c r="B10" s="71" t="s">
        <v>21</v>
      </c>
      <c r="C10" s="72" t="s">
        <v>22</v>
      </c>
      <c r="D10" s="43">
        <v>157467</v>
      </c>
      <c r="E10" s="73">
        <f t="shared" si="0"/>
        <v>2.0789188307136108E-2</v>
      </c>
    </row>
    <row r="11" spans="2:5" ht="15.75">
      <c r="B11" s="71" t="s">
        <v>23</v>
      </c>
      <c r="C11" s="72" t="s">
        <v>24</v>
      </c>
      <c r="D11" s="43">
        <v>69312</v>
      </c>
      <c r="E11" s="73">
        <f t="shared" si="0"/>
        <v>9.1507440920587674E-3</v>
      </c>
    </row>
    <row r="12" spans="2:5" ht="15.75">
      <c r="B12" s="71" t="s">
        <v>25</v>
      </c>
      <c r="C12" s="72" t="s">
        <v>26</v>
      </c>
      <c r="D12" s="43">
        <v>57870</v>
      </c>
      <c r="E12" s="73">
        <f t="shared" si="0"/>
        <v>7.640142552623512E-3</v>
      </c>
    </row>
    <row r="13" spans="2:5" ht="15.75">
      <c r="B13" s="71" t="s">
        <v>27</v>
      </c>
      <c r="C13" s="72" t="s">
        <v>28</v>
      </c>
      <c r="D13" s="43">
        <v>138107</v>
      </c>
      <c r="E13" s="73">
        <f t="shared" si="0"/>
        <v>1.8233232547350531E-2</v>
      </c>
    </row>
    <row r="14" spans="2:5" ht="15.75">
      <c r="B14" s="71" t="s">
        <v>29</v>
      </c>
      <c r="C14" s="72" t="s">
        <v>30</v>
      </c>
      <c r="D14" s="43">
        <v>48319</v>
      </c>
      <c r="E14" s="73">
        <f t="shared" si="0"/>
        <v>6.3791955762954114E-3</v>
      </c>
    </row>
    <row r="15" spans="2:5" ht="15.75">
      <c r="B15" s="71" t="s">
        <v>31</v>
      </c>
      <c r="C15" s="72" t="s">
        <v>32</v>
      </c>
      <c r="D15" s="43">
        <v>71856</v>
      </c>
      <c r="E15" s="73">
        <f t="shared" si="0"/>
        <v>9.4866093530553836E-3</v>
      </c>
    </row>
    <row r="16" spans="2:5" ht="15.75">
      <c r="B16" s="71" t="s">
        <v>33</v>
      </c>
      <c r="C16" s="72" t="s">
        <v>34</v>
      </c>
      <c r="D16" s="43">
        <v>47682</v>
      </c>
      <c r="E16" s="73">
        <f t="shared" si="0"/>
        <v>6.295097238538004E-3</v>
      </c>
    </row>
    <row r="17" spans="2:5" ht="15.75">
      <c r="B17" s="71" t="s">
        <v>35</v>
      </c>
      <c r="C17" s="72" t="s">
        <v>36</v>
      </c>
      <c r="D17" s="43">
        <v>216222</v>
      </c>
      <c r="E17" s="73">
        <f t="shared" si="0"/>
        <v>2.8546170779563868E-2</v>
      </c>
    </row>
    <row r="18" spans="2:5" ht="15.75">
      <c r="B18" s="71" t="s">
        <v>37</v>
      </c>
      <c r="C18" s="72" t="s">
        <v>38</v>
      </c>
      <c r="D18" s="43">
        <v>176100</v>
      </c>
      <c r="E18" s="73">
        <f t="shared" si="0"/>
        <v>2.324916370342147E-2</v>
      </c>
    </row>
    <row r="19" spans="2:5" ht="15.75">
      <c r="B19" s="71" t="s">
        <v>39</v>
      </c>
      <c r="C19" s="72" t="s">
        <v>40</v>
      </c>
      <c r="D19" s="43">
        <v>53938</v>
      </c>
      <c r="E19" s="73">
        <f t="shared" si="0"/>
        <v>7.121030050171194E-3</v>
      </c>
    </row>
    <row r="20" spans="2:5" ht="15.75">
      <c r="B20" s="71" t="s">
        <v>41</v>
      </c>
      <c r="C20" s="72" t="s">
        <v>42</v>
      </c>
      <c r="D20" s="43">
        <v>68138</v>
      </c>
      <c r="E20" s="73">
        <f t="shared" si="0"/>
        <v>8.9957496673692908E-3</v>
      </c>
    </row>
    <row r="21" spans="2:5" ht="15.75">
      <c r="B21" s="71" t="s">
        <v>43</v>
      </c>
      <c r="C21" s="72" t="s">
        <v>44</v>
      </c>
      <c r="D21" s="43">
        <v>131920</v>
      </c>
      <c r="E21" s="73">
        <f t="shared" si="0"/>
        <v>1.7416409288786825E-2</v>
      </c>
    </row>
    <row r="22" spans="2:5" ht="15.75">
      <c r="B22" s="71" t="s">
        <v>45</v>
      </c>
      <c r="C22" s="72" t="s">
        <v>46</v>
      </c>
      <c r="D22" s="43">
        <v>124060</v>
      </c>
      <c r="E22" s="73">
        <f t="shared" si="0"/>
        <v>1.6378712373915204E-2</v>
      </c>
    </row>
    <row r="23" spans="2:5" ht="15.75">
      <c r="B23" s="71" t="s">
        <v>47</v>
      </c>
      <c r="C23" s="72" t="s">
        <v>48</v>
      </c>
      <c r="D23" s="43">
        <v>70876</v>
      </c>
      <c r="E23" s="73">
        <f t="shared" si="0"/>
        <v>9.3572272949670639E-3</v>
      </c>
    </row>
    <row r="24" spans="2:5" ht="15.75">
      <c r="B24" s="71" t="s">
        <v>49</v>
      </c>
      <c r="C24" s="72" t="s">
        <v>50</v>
      </c>
      <c r="D24" s="43">
        <v>98253</v>
      </c>
      <c r="E24" s="73">
        <f t="shared" si="0"/>
        <v>1.2971607503420043E-2</v>
      </c>
    </row>
    <row r="25" spans="2:5" ht="15.75">
      <c r="B25" s="71" t="s">
        <v>51</v>
      </c>
      <c r="C25" s="72" t="s">
        <v>52</v>
      </c>
      <c r="D25" s="43">
        <v>107175</v>
      </c>
      <c r="E25" s="73">
        <f t="shared" si="0"/>
        <v>1.4149512322056763E-2</v>
      </c>
    </row>
    <row r="26" spans="2:5" ht="15.75">
      <c r="B26" s="71" t="s">
        <v>53</v>
      </c>
      <c r="C26" s="72" t="s">
        <v>54</v>
      </c>
      <c r="D26" s="43">
        <v>33768</v>
      </c>
      <c r="E26" s="73">
        <f t="shared" si="0"/>
        <v>4.4581360587003759E-3</v>
      </c>
    </row>
    <row r="27" spans="2:5" ht="15.75">
      <c r="B27" s="71" t="s">
        <v>55</v>
      </c>
      <c r="C27" s="72" t="s">
        <v>56</v>
      </c>
      <c r="D27" s="43">
        <v>197873</v>
      </c>
      <c r="E27" s="73">
        <f t="shared" si="0"/>
        <v>2.6123689775622468E-2</v>
      </c>
    </row>
    <row r="28" spans="2:5" ht="15.75">
      <c r="B28" s="71" t="s">
        <v>57</v>
      </c>
      <c r="C28" s="72" t="s">
        <v>58</v>
      </c>
      <c r="D28" s="43">
        <v>22956</v>
      </c>
      <c r="E28" s="73">
        <f t="shared" si="0"/>
        <v>3.0307086994647544E-3</v>
      </c>
    </row>
    <row r="29" spans="2:5" ht="15.75">
      <c r="B29" s="71" t="s">
        <v>59</v>
      </c>
      <c r="C29" s="72" t="s">
        <v>60</v>
      </c>
      <c r="D29" s="43">
        <v>134040</v>
      </c>
      <c r="E29" s="73">
        <f t="shared" si="0"/>
        <v>1.7696297006284008E-2</v>
      </c>
    </row>
    <row r="30" spans="2:5" ht="15.75">
      <c r="B30" s="71" t="s">
        <v>61</v>
      </c>
      <c r="C30" s="72" t="s">
        <v>62</v>
      </c>
      <c r="D30" s="43">
        <v>41242</v>
      </c>
      <c r="E30" s="73">
        <f t="shared" si="0"/>
        <v>5.4448722853861911E-3</v>
      </c>
    </row>
    <row r="31" spans="2:5" ht="15.75">
      <c r="B31" s="71" t="s">
        <v>63</v>
      </c>
      <c r="C31" s="72" t="s">
        <v>64</v>
      </c>
      <c r="D31" s="43">
        <v>160587</v>
      </c>
      <c r="E31" s="73">
        <f t="shared" si="0"/>
        <v>2.1201098532886674E-2</v>
      </c>
    </row>
    <row r="32" spans="2:5" ht="15.75">
      <c r="B32" s="71" t="s">
        <v>65</v>
      </c>
      <c r="C32" s="72" t="s">
        <v>66</v>
      </c>
      <c r="D32" s="43">
        <v>104503</v>
      </c>
      <c r="E32" s="73">
        <f t="shared" si="0"/>
        <v>1.3796748180003713E-2</v>
      </c>
    </row>
    <row r="33" spans="2:13" ht="15.75">
      <c r="B33" s="71" t="s">
        <v>67</v>
      </c>
      <c r="C33" s="72" t="s">
        <v>68</v>
      </c>
      <c r="D33" s="43">
        <v>77562</v>
      </c>
      <c r="E33" s="73">
        <f t="shared" si="0"/>
        <v>1.0239929785149211E-2</v>
      </c>
    </row>
    <row r="34" spans="2:13" ht="15.75">
      <c r="B34" s="71" t="s">
        <v>69</v>
      </c>
      <c r="C34" s="72" t="s">
        <v>70</v>
      </c>
      <c r="D34" s="43">
        <v>172358</v>
      </c>
      <c r="E34" s="73">
        <f t="shared" si="0"/>
        <v>2.2755135477537294E-2</v>
      </c>
    </row>
    <row r="35" spans="2:13" ht="15.75">
      <c r="B35" s="71" t="s">
        <v>71</v>
      </c>
      <c r="C35" s="72" t="s">
        <v>72</v>
      </c>
      <c r="D35" s="43">
        <v>122176</v>
      </c>
      <c r="E35" s="73">
        <f t="shared" si="0"/>
        <v>1.6129981968365823E-2</v>
      </c>
    </row>
    <row r="36" spans="2:13" ht="15.75">
      <c r="B36" s="71" t="s">
        <v>73</v>
      </c>
      <c r="C36" s="72" t="s">
        <v>74</v>
      </c>
      <c r="D36" s="43">
        <v>68541</v>
      </c>
      <c r="E36" s="73">
        <f t="shared" si="0"/>
        <v>9.0489547381954055E-3</v>
      </c>
    </row>
    <row r="37" spans="2:13" ht="15.75">
      <c r="B37" s="71" t="s">
        <v>75</v>
      </c>
      <c r="C37" s="72" t="s">
        <v>76</v>
      </c>
      <c r="D37" s="43">
        <v>181055</v>
      </c>
      <c r="E37" s="73">
        <f t="shared" si="0"/>
        <v>2.3903335231817001E-2</v>
      </c>
    </row>
    <row r="38" spans="2:13" ht="15.75">
      <c r="B38" s="71" t="s">
        <v>77</v>
      </c>
      <c r="C38" s="72" t="s">
        <v>78</v>
      </c>
      <c r="D38" s="43">
        <v>165776</v>
      </c>
      <c r="E38" s="73">
        <f t="shared" si="0"/>
        <v>2.1886163328213502E-2</v>
      </c>
    </row>
    <row r="39" spans="2:13" ht="15.75">
      <c r="B39" s="71" t="s">
        <v>79</v>
      </c>
      <c r="C39" s="72" t="s">
        <v>80</v>
      </c>
      <c r="D39" s="43">
        <v>41588</v>
      </c>
      <c r="E39" s="73">
        <f t="shared" si="0"/>
        <v>5.4905520732418632E-3</v>
      </c>
    </row>
    <row r="40" spans="2:13" ht="15.75">
      <c r="B40" s="71" t="s">
        <v>81</v>
      </c>
      <c r="C40" s="72" t="s">
        <v>82</v>
      </c>
      <c r="D40" s="43">
        <v>362928</v>
      </c>
      <c r="E40" s="73">
        <f t="shared" si="0"/>
        <v>4.7914664875385274E-2</v>
      </c>
      <c r="M40" s="22"/>
    </row>
    <row r="41" spans="2:13" ht="15.75">
      <c r="B41" s="71" t="s">
        <v>83</v>
      </c>
      <c r="C41" s="72" t="s">
        <v>84</v>
      </c>
      <c r="D41" s="43">
        <v>57342</v>
      </c>
      <c r="E41" s="73">
        <f t="shared" si="0"/>
        <v>7.5704346682657232E-3</v>
      </c>
    </row>
    <row r="42" spans="2:13" ht="15.75">
      <c r="B42" s="71" t="s">
        <v>85</v>
      </c>
      <c r="C42" s="72" t="s">
        <v>86</v>
      </c>
      <c r="D42" s="43">
        <v>85726</v>
      </c>
      <c r="E42" s="73">
        <f t="shared" si="0"/>
        <v>1.1317761542529862E-2</v>
      </c>
    </row>
    <row r="43" spans="2:13" ht="15.75">
      <c r="B43" s="71" t="s">
        <v>87</v>
      </c>
      <c r="C43" s="72" t="s">
        <v>88</v>
      </c>
      <c r="D43" s="43">
        <v>108168</v>
      </c>
      <c r="E43" s="73">
        <f t="shared" si="0"/>
        <v>1.4280610672752376E-2</v>
      </c>
    </row>
    <row r="44" spans="2:13" ht="15.75">
      <c r="B44" s="71" t="s">
        <v>89</v>
      </c>
      <c r="C44" s="72" t="s">
        <v>90</v>
      </c>
      <c r="D44" s="43">
        <v>83864</v>
      </c>
      <c r="E44" s="73">
        <f t="shared" si="0"/>
        <v>1.1071935632162057E-2</v>
      </c>
    </row>
    <row r="45" spans="2:13" ht="15.75">
      <c r="B45" s="71" t="s">
        <v>91</v>
      </c>
      <c r="C45" s="72" t="s">
        <v>92</v>
      </c>
      <c r="D45" s="43">
        <v>41820</v>
      </c>
      <c r="E45" s="73">
        <f t="shared" si="0"/>
        <v>5.5211812951566483E-3</v>
      </c>
    </row>
    <row r="46" spans="2:13" ht="15.75">
      <c r="B46" s="71" t="s">
        <v>93</v>
      </c>
      <c r="C46" s="72" t="s">
        <v>94</v>
      </c>
      <c r="D46" s="43">
        <v>2438425</v>
      </c>
      <c r="E46" s="73">
        <f t="shared" si="0"/>
        <v>0.32192698468776543</v>
      </c>
    </row>
    <row r="47" spans="2:13" ht="15.75">
      <c r="B47" s="71" t="s">
        <v>95</v>
      </c>
      <c r="C47" s="72" t="s">
        <v>96</v>
      </c>
      <c r="D47" s="43">
        <v>730859</v>
      </c>
      <c r="E47" s="73">
        <f t="shared" si="0"/>
        <v>9.6489838359562249E-2</v>
      </c>
    </row>
    <row r="48" spans="2:13" ht="16.5" thickBot="1">
      <c r="B48" s="74" t="s">
        <v>97</v>
      </c>
      <c r="C48" s="75" t="s">
        <v>5</v>
      </c>
      <c r="D48" s="39">
        <f>SUM(D5:D47)</f>
        <v>7574466</v>
      </c>
      <c r="E48" s="76">
        <f t="shared" si="0"/>
        <v>1</v>
      </c>
    </row>
    <row r="49" spans="4:4">
      <c r="D49" s="29"/>
    </row>
  </sheetData>
  <mergeCells count="3">
    <mergeCell ref="B3:C3"/>
    <mergeCell ref="D3:E3"/>
    <mergeCell ref="B2:E2"/>
  </mergeCells>
  <phoneticPr fontId="7" type="noConversion"/>
  <printOptions horizontalCentered="1" verticalCentered="1"/>
  <pageMargins left="0.27" right="0.28000000000000003" top="0.26" bottom="0.55000000000000004" header="0.21" footer="0.15"/>
  <pageSetup scale="95"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I14" sqref="I14"/>
    </sheetView>
  </sheetViews>
  <sheetFormatPr defaultRowHeight="15"/>
  <cols>
    <col min="2" max="2" width="8" customWidth="1"/>
    <col min="3" max="3" width="19.28515625" customWidth="1"/>
    <col min="4" max="4" width="30.7109375" customWidth="1"/>
    <col min="5" max="16384" width="9.140625" style="9"/>
  </cols>
  <sheetData>
    <row r="1" spans="2:4" ht="15.75" thickBot="1"/>
    <row r="2" spans="2:4" ht="56.25" customHeight="1">
      <c r="B2" s="120" t="s">
        <v>223</v>
      </c>
      <c r="C2" s="121"/>
      <c r="D2" s="122"/>
    </row>
    <row r="3" spans="2:4" ht="38.25">
      <c r="B3" s="118" t="s">
        <v>6</v>
      </c>
      <c r="C3" s="119"/>
      <c r="D3" s="77" t="s">
        <v>193</v>
      </c>
    </row>
    <row r="4" spans="2:4">
      <c r="B4" s="68" t="s">
        <v>8</v>
      </c>
      <c r="C4" s="69" t="s">
        <v>148</v>
      </c>
      <c r="D4" s="78"/>
    </row>
    <row r="5" spans="2:4" ht="15.75">
      <c r="B5" s="79"/>
      <c r="C5" s="72" t="s">
        <v>149</v>
      </c>
      <c r="D5" s="80">
        <v>11617</v>
      </c>
    </row>
    <row r="6" spans="2:4" ht="15.75">
      <c r="B6" s="79" t="s">
        <v>13</v>
      </c>
      <c r="C6" s="72" t="s">
        <v>14</v>
      </c>
      <c r="D6" s="80">
        <v>73830</v>
      </c>
    </row>
    <row r="7" spans="2:4" ht="15.75">
      <c r="B7" s="79" t="s">
        <v>15</v>
      </c>
      <c r="C7" s="72" t="s">
        <v>16</v>
      </c>
      <c r="D7" s="80">
        <v>92726</v>
      </c>
    </row>
    <row r="8" spans="2:4" ht="15.75">
      <c r="B8" s="79" t="s">
        <v>17</v>
      </c>
      <c r="C8" s="72" t="s">
        <v>18</v>
      </c>
      <c r="D8" s="80">
        <v>140823</v>
      </c>
    </row>
    <row r="9" spans="2:4" ht="15.75">
      <c r="B9" s="79" t="s">
        <v>19</v>
      </c>
      <c r="C9" s="72" t="s">
        <v>20</v>
      </c>
      <c r="D9" s="80">
        <v>89020</v>
      </c>
    </row>
    <row r="10" spans="2:4" ht="15.75">
      <c r="B10" s="79" t="s">
        <v>21</v>
      </c>
      <c r="C10" s="72" t="s">
        <v>22</v>
      </c>
      <c r="D10" s="80">
        <v>126730</v>
      </c>
    </row>
    <row r="11" spans="2:4" ht="15.75">
      <c r="B11" s="79" t="s">
        <v>23</v>
      </c>
      <c r="C11" s="72" t="s">
        <v>24</v>
      </c>
      <c r="D11" s="80">
        <v>47765</v>
      </c>
    </row>
    <row r="12" spans="2:4" ht="15.75">
      <c r="B12" s="79" t="s">
        <v>25</v>
      </c>
      <c r="C12" s="72" t="s">
        <v>26</v>
      </c>
      <c r="D12" s="80">
        <v>47373</v>
      </c>
    </row>
    <row r="13" spans="2:4" ht="15.75">
      <c r="B13" s="79" t="s">
        <v>27</v>
      </c>
      <c r="C13" s="72" t="s">
        <v>28</v>
      </c>
      <c r="D13" s="80">
        <v>130389</v>
      </c>
    </row>
    <row r="14" spans="2:4" ht="15.75">
      <c r="B14" s="79" t="s">
        <v>29</v>
      </c>
      <c r="C14" s="72" t="s">
        <v>30</v>
      </c>
      <c r="D14" s="80">
        <v>53760</v>
      </c>
    </row>
    <row r="15" spans="2:4" ht="15.75">
      <c r="B15" s="79" t="s">
        <v>31</v>
      </c>
      <c r="C15" s="72" t="s">
        <v>32</v>
      </c>
      <c r="D15" s="80">
        <v>69318</v>
      </c>
    </row>
    <row r="16" spans="2:4" ht="15.75">
      <c r="B16" s="79" t="s">
        <v>33</v>
      </c>
      <c r="C16" s="72" t="s">
        <v>34</v>
      </c>
      <c r="D16" s="80">
        <v>42138</v>
      </c>
    </row>
    <row r="17" spans="2:4" ht="15.75">
      <c r="B17" s="79" t="s">
        <v>35</v>
      </c>
      <c r="C17" s="72" t="s">
        <v>36</v>
      </c>
      <c r="D17" s="80">
        <v>171318</v>
      </c>
    </row>
    <row r="18" spans="2:4" ht="15.75">
      <c r="B18" s="79" t="s">
        <v>37</v>
      </c>
      <c r="C18" s="72" t="s">
        <v>38</v>
      </c>
      <c r="D18" s="80">
        <v>139468</v>
      </c>
    </row>
    <row r="19" spans="2:4" ht="15.75">
      <c r="B19" s="79" t="s">
        <v>39</v>
      </c>
      <c r="C19" s="72" t="s">
        <v>40</v>
      </c>
      <c r="D19" s="80">
        <v>39298</v>
      </c>
    </row>
    <row r="20" spans="2:4" ht="15.75">
      <c r="B20" s="79" t="s">
        <v>41</v>
      </c>
      <c r="C20" s="72" t="s">
        <v>42</v>
      </c>
      <c r="D20" s="80">
        <v>84648</v>
      </c>
    </row>
    <row r="21" spans="2:4" ht="15.75">
      <c r="B21" s="79" t="s">
        <v>43</v>
      </c>
      <c r="C21" s="72" t="s">
        <v>44</v>
      </c>
      <c r="D21" s="80">
        <v>105398</v>
      </c>
    </row>
    <row r="22" spans="2:4" ht="15.75">
      <c r="B22" s="79" t="s">
        <v>45</v>
      </c>
      <c r="C22" s="72" t="s">
        <v>46</v>
      </c>
      <c r="D22" s="80">
        <v>85503</v>
      </c>
    </row>
    <row r="23" spans="2:4" ht="15.75">
      <c r="B23" s="79" t="s">
        <v>47</v>
      </c>
      <c r="C23" s="72" t="s">
        <v>48</v>
      </c>
      <c r="D23" s="80">
        <v>64395</v>
      </c>
    </row>
    <row r="24" spans="2:4" ht="15.75">
      <c r="B24" s="79" t="s">
        <v>49</v>
      </c>
      <c r="C24" s="72" t="s">
        <v>50</v>
      </c>
      <c r="D24" s="80">
        <v>56791</v>
      </c>
    </row>
    <row r="25" spans="2:4" ht="15.75">
      <c r="B25" s="79" t="s">
        <v>51</v>
      </c>
      <c r="C25" s="72" t="s">
        <v>52</v>
      </c>
      <c r="D25" s="80">
        <v>80260</v>
      </c>
    </row>
    <row r="26" spans="2:4" ht="15.75">
      <c r="B26" s="79" t="s">
        <v>53</v>
      </c>
      <c r="C26" s="72" t="s">
        <v>54</v>
      </c>
      <c r="D26" s="80">
        <v>45922</v>
      </c>
    </row>
    <row r="27" spans="2:4" ht="15.75">
      <c r="B27" s="79" t="s">
        <v>55</v>
      </c>
      <c r="C27" s="72" t="s">
        <v>56</v>
      </c>
      <c r="D27" s="80">
        <v>134318</v>
      </c>
    </row>
    <row r="28" spans="2:4" ht="15.75">
      <c r="B28" s="79" t="s">
        <v>57</v>
      </c>
      <c r="C28" s="72" t="s">
        <v>58</v>
      </c>
      <c r="D28" s="80">
        <v>42476</v>
      </c>
    </row>
    <row r="29" spans="2:4" ht="15.75">
      <c r="B29" s="79" t="s">
        <v>59</v>
      </c>
      <c r="C29" s="72" t="s">
        <v>60</v>
      </c>
      <c r="D29" s="80">
        <v>82145</v>
      </c>
    </row>
    <row r="30" spans="2:4" ht="15.75">
      <c r="B30" s="79" t="s">
        <v>61</v>
      </c>
      <c r="C30" s="72" t="s">
        <v>62</v>
      </c>
      <c r="D30" s="80">
        <v>37288</v>
      </c>
    </row>
    <row r="31" spans="2:4" ht="15.75">
      <c r="B31" s="79" t="s">
        <v>63</v>
      </c>
      <c r="C31" s="72" t="s">
        <v>64</v>
      </c>
      <c r="D31" s="80">
        <v>106536</v>
      </c>
    </row>
    <row r="32" spans="2:4" ht="15.75">
      <c r="B32" s="79" t="s">
        <v>65</v>
      </c>
      <c r="C32" s="72" t="s">
        <v>66</v>
      </c>
      <c r="D32" s="80">
        <v>66437</v>
      </c>
    </row>
    <row r="33" spans="2:12" ht="15.75">
      <c r="B33" s="79" t="s">
        <v>67</v>
      </c>
      <c r="C33" s="72" t="s">
        <v>68</v>
      </c>
      <c r="D33" s="80">
        <v>63490</v>
      </c>
    </row>
    <row r="34" spans="2:12" ht="15.75">
      <c r="B34" s="79" t="s">
        <v>69</v>
      </c>
      <c r="C34" s="72" t="s">
        <v>70</v>
      </c>
      <c r="D34" s="80">
        <v>159467</v>
      </c>
    </row>
    <row r="35" spans="2:12" ht="15.75">
      <c r="B35" s="79" t="s">
        <v>71</v>
      </c>
      <c r="C35" s="72" t="s">
        <v>72</v>
      </c>
      <c r="D35" s="80">
        <v>62548</v>
      </c>
    </row>
    <row r="36" spans="2:12" ht="15.75">
      <c r="B36" s="79" t="s">
        <v>73</v>
      </c>
      <c r="C36" s="72" t="s">
        <v>74</v>
      </c>
      <c r="D36" s="80">
        <v>41948</v>
      </c>
    </row>
    <row r="37" spans="2:12" ht="15.75">
      <c r="B37" s="79" t="s">
        <v>75</v>
      </c>
      <c r="C37" s="72" t="s">
        <v>76</v>
      </c>
      <c r="D37" s="80">
        <v>96739</v>
      </c>
    </row>
    <row r="38" spans="2:12" ht="15.75">
      <c r="B38" s="79" t="s">
        <v>77</v>
      </c>
      <c r="C38" s="72" t="s">
        <v>78</v>
      </c>
      <c r="D38" s="80">
        <v>87747</v>
      </c>
    </row>
    <row r="39" spans="2:12" ht="15.75">
      <c r="B39" s="79" t="s">
        <v>79</v>
      </c>
      <c r="C39" s="72" t="s">
        <v>80</v>
      </c>
      <c r="D39" s="80">
        <v>52203</v>
      </c>
    </row>
    <row r="40" spans="2:12" ht="15.75">
      <c r="B40" s="79" t="s">
        <v>81</v>
      </c>
      <c r="C40" s="72" t="s">
        <v>82</v>
      </c>
      <c r="D40" s="80">
        <v>166532</v>
      </c>
    </row>
    <row r="41" spans="2:12" ht="15.75">
      <c r="B41" s="79" t="s">
        <v>83</v>
      </c>
      <c r="C41" s="72" t="s">
        <v>84</v>
      </c>
      <c r="D41" s="80">
        <v>35179</v>
      </c>
    </row>
    <row r="42" spans="2:12" ht="15.75">
      <c r="B42" s="79" t="s">
        <v>85</v>
      </c>
      <c r="C42" s="72" t="s">
        <v>86</v>
      </c>
      <c r="D42" s="80">
        <v>48132</v>
      </c>
    </row>
    <row r="43" spans="2:12" ht="15.75">
      <c r="B43" s="79" t="s">
        <v>87</v>
      </c>
      <c r="C43" s="72" t="s">
        <v>88</v>
      </c>
      <c r="D43" s="80">
        <v>66467</v>
      </c>
    </row>
    <row r="44" spans="2:12" ht="15.75">
      <c r="B44" s="79" t="s">
        <v>89</v>
      </c>
      <c r="C44" s="72" t="s">
        <v>90</v>
      </c>
      <c r="D44" s="80">
        <v>44719</v>
      </c>
      <c r="L44" s="22"/>
    </row>
    <row r="45" spans="2:12" ht="15.75">
      <c r="B45" s="79" t="s">
        <v>91</v>
      </c>
      <c r="C45" s="72" t="s">
        <v>92</v>
      </c>
      <c r="D45" s="80">
        <v>49054</v>
      </c>
    </row>
    <row r="46" spans="2:12" ht="15.75">
      <c r="B46" s="79" t="s">
        <v>93</v>
      </c>
      <c r="C46" s="72" t="s">
        <v>94</v>
      </c>
      <c r="D46" s="80">
        <v>61972</v>
      </c>
    </row>
    <row r="47" spans="2:12" ht="15.75">
      <c r="B47" s="79">
        <v>421</v>
      </c>
      <c r="C47" s="72" t="s">
        <v>94</v>
      </c>
      <c r="D47" s="80">
        <v>90730</v>
      </c>
    </row>
    <row r="48" spans="2:12" ht="15.75">
      <c r="B48" s="79">
        <v>431</v>
      </c>
      <c r="C48" s="72" t="s">
        <v>94</v>
      </c>
      <c r="D48" s="80">
        <v>118278</v>
      </c>
    </row>
    <row r="49" spans="2:4" ht="15.75">
      <c r="B49" s="79">
        <v>441</v>
      </c>
      <c r="C49" s="72" t="s">
        <v>94</v>
      </c>
      <c r="D49" s="80">
        <v>89515</v>
      </c>
    </row>
    <row r="50" spans="2:4" ht="15.75">
      <c r="B50" s="79">
        <v>451</v>
      </c>
      <c r="C50" s="72" t="s">
        <v>94</v>
      </c>
      <c r="D50" s="80">
        <v>74637</v>
      </c>
    </row>
    <row r="51" spans="2:4" ht="15.75">
      <c r="B51" s="79">
        <v>461</v>
      </c>
      <c r="C51" s="72" t="s">
        <v>94</v>
      </c>
      <c r="D51" s="80">
        <v>108938</v>
      </c>
    </row>
    <row r="52" spans="2:4" ht="15.75">
      <c r="B52" s="79" t="s">
        <v>95</v>
      </c>
      <c r="C52" s="72" t="s">
        <v>96</v>
      </c>
      <c r="D52" s="80">
        <v>125826</v>
      </c>
    </row>
    <row r="53" spans="2:4" ht="16.5" thickBot="1">
      <c r="B53" s="74" t="s">
        <v>97</v>
      </c>
      <c r="C53" s="75" t="s">
        <v>5</v>
      </c>
      <c r="D53" s="81">
        <f>SUM(D5:D52)</f>
        <v>3911811</v>
      </c>
    </row>
  </sheetData>
  <mergeCells count="2">
    <mergeCell ref="B3:C3"/>
    <mergeCell ref="B2:D2"/>
  </mergeCells>
  <phoneticPr fontId="7" type="noConversion"/>
  <printOptions horizontalCentered="1" verticalCentered="1"/>
  <pageMargins left="0.27" right="0.28000000000000003" top="0.26" bottom="0.55000000000000004" header="0.21" footer="0.15"/>
  <pageSetup scale="83"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11"/>
  <sheetViews>
    <sheetView workbookViewId="0">
      <selection activeCell="C23" sqref="C23"/>
    </sheetView>
  </sheetViews>
  <sheetFormatPr defaultRowHeight="12.75"/>
  <cols>
    <col min="1" max="1" width="12.140625" customWidth="1"/>
    <col min="2" max="2" width="31" customWidth="1"/>
    <col min="3" max="3" width="33.140625" customWidth="1"/>
  </cols>
  <sheetData>
    <row r="1" spans="2:3" ht="13.5" thickBot="1"/>
    <row r="2" spans="2:3" ht="42.75" customHeight="1">
      <c r="B2" s="115" t="s">
        <v>224</v>
      </c>
      <c r="C2" s="117"/>
    </row>
    <row r="3" spans="2:3">
      <c r="B3" s="68" t="s">
        <v>146</v>
      </c>
      <c r="C3" s="78" t="s">
        <v>7</v>
      </c>
    </row>
    <row r="4" spans="2:3" ht="15">
      <c r="B4" s="82" t="s">
        <v>160</v>
      </c>
      <c r="C4" s="44">
        <v>108011</v>
      </c>
    </row>
    <row r="5" spans="2:3" ht="15">
      <c r="B5" s="82" t="s">
        <v>164</v>
      </c>
      <c r="C5" s="44">
        <v>107613</v>
      </c>
    </row>
    <row r="6" spans="2:3" ht="15">
      <c r="B6" s="82" t="s">
        <v>168</v>
      </c>
      <c r="C6" s="44">
        <v>107162</v>
      </c>
    </row>
    <row r="7" spans="2:3" ht="15">
      <c r="B7" s="82" t="s">
        <v>171</v>
      </c>
      <c r="C7" s="44">
        <v>106920</v>
      </c>
    </row>
    <row r="8" spans="2:3" ht="15">
      <c r="B8" s="82" t="s">
        <v>176</v>
      </c>
      <c r="C8" s="44">
        <v>106677</v>
      </c>
    </row>
    <row r="9" spans="2:3" ht="15">
      <c r="B9" s="82" t="s">
        <v>180</v>
      </c>
      <c r="C9" s="44">
        <v>106275</v>
      </c>
    </row>
    <row r="10" spans="2:3" ht="15">
      <c r="B10" s="82" t="s">
        <v>183</v>
      </c>
      <c r="C10" s="44">
        <v>105881</v>
      </c>
    </row>
    <row r="11" spans="2:3" ht="15.75" thickBot="1">
      <c r="B11" s="83" t="s">
        <v>194</v>
      </c>
      <c r="C11" s="84">
        <v>105530</v>
      </c>
    </row>
  </sheetData>
  <mergeCells count="1">
    <mergeCell ref="B2:C2"/>
  </mergeCells>
  <phoneticPr fontId="31"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H26" sqref="H26"/>
    </sheetView>
  </sheetViews>
  <sheetFormatPr defaultColWidth="11.42578125" defaultRowHeight="12.75"/>
  <cols>
    <col min="2" max="2" width="5.7109375" customWidth="1"/>
    <col min="3" max="3" width="19.28515625" style="7" customWidth="1"/>
    <col min="4" max="4" width="21" customWidth="1"/>
    <col min="5" max="6" width="13.85546875" bestFit="1" customWidth="1"/>
  </cols>
  <sheetData>
    <row r="1" spans="2:8" ht="13.5" thickBot="1"/>
    <row r="2" spans="2:8" ht="42.75" customHeight="1">
      <c r="B2" s="86" t="s">
        <v>225</v>
      </c>
      <c r="C2" s="87"/>
      <c r="D2" s="87"/>
      <c r="E2" s="87"/>
      <c r="F2" s="88"/>
    </row>
    <row r="3" spans="2:8" ht="23.25" customHeight="1">
      <c r="B3" s="91" t="s">
        <v>4</v>
      </c>
      <c r="C3" s="85" t="s">
        <v>125</v>
      </c>
      <c r="D3" s="85" t="s">
        <v>98</v>
      </c>
      <c r="E3" s="85" t="s">
        <v>100</v>
      </c>
      <c r="F3" s="100"/>
    </row>
    <row r="4" spans="2:8" ht="26.25" customHeight="1">
      <c r="B4" s="91"/>
      <c r="C4" s="85"/>
      <c r="D4" s="85"/>
      <c r="E4" s="36" t="s">
        <v>131</v>
      </c>
      <c r="F4" s="50" t="s">
        <v>132</v>
      </c>
    </row>
    <row r="5" spans="2:8" ht="15">
      <c r="B5" s="41">
        <f>k_total_tec_0820!B6</f>
        <v>1</v>
      </c>
      <c r="C5" s="42" t="str">
        <f>k_total_tec_0820!C6</f>
        <v>METROPOLITAN LIFE</v>
      </c>
      <c r="D5" s="43">
        <f t="shared" ref="D5:D11" si="0">E5+F5</f>
        <v>1059456</v>
      </c>
      <c r="E5" s="43">
        <v>505578</v>
      </c>
      <c r="F5" s="44">
        <v>553878</v>
      </c>
      <c r="G5" s="4"/>
      <c r="H5" s="4"/>
    </row>
    <row r="6" spans="2:8" ht="15">
      <c r="B6" s="45">
        <f>k_total_tec_0820!B7</f>
        <v>2</v>
      </c>
      <c r="C6" s="42" t="str">
        <f>k_total_tec_0820!C7</f>
        <v>AZT VIITORUL TAU</v>
      </c>
      <c r="D6" s="43">
        <f t="shared" si="0"/>
        <v>1605390</v>
      </c>
      <c r="E6" s="43">
        <v>766370</v>
      </c>
      <c r="F6" s="44">
        <v>839020</v>
      </c>
      <c r="G6" s="4"/>
      <c r="H6" s="4"/>
    </row>
    <row r="7" spans="2:8" ht="15">
      <c r="B7" s="45">
        <f>k_total_tec_0820!B8</f>
        <v>3</v>
      </c>
      <c r="C7" s="46" t="str">
        <f>k_total_tec_0820!C8</f>
        <v>BCR</v>
      </c>
      <c r="D7" s="43">
        <f t="shared" si="0"/>
        <v>682032</v>
      </c>
      <c r="E7" s="43">
        <v>321128</v>
      </c>
      <c r="F7" s="44">
        <v>360904</v>
      </c>
      <c r="G7" s="4"/>
      <c r="H7" s="4"/>
    </row>
    <row r="8" spans="2:8" ht="15">
      <c r="B8" s="45">
        <f>k_total_tec_0820!B9</f>
        <v>4</v>
      </c>
      <c r="C8" s="46" t="str">
        <f>k_total_tec_0820!C9</f>
        <v>BRD</v>
      </c>
      <c r="D8" s="43">
        <f t="shared" si="0"/>
        <v>468732</v>
      </c>
      <c r="E8" s="43">
        <v>219620</v>
      </c>
      <c r="F8" s="44">
        <v>249112</v>
      </c>
      <c r="G8" s="4"/>
      <c r="H8" s="4"/>
    </row>
    <row r="9" spans="2:8" ht="15">
      <c r="B9" s="45">
        <f>k_total_tec_0820!B10</f>
        <v>5</v>
      </c>
      <c r="C9" s="46" t="str">
        <f>k_total_tec_0820!C10</f>
        <v>VITAL</v>
      </c>
      <c r="D9" s="43">
        <f t="shared" si="0"/>
        <v>948121</v>
      </c>
      <c r="E9" s="43">
        <v>444981</v>
      </c>
      <c r="F9" s="44">
        <v>503140</v>
      </c>
      <c r="G9" s="4"/>
      <c r="H9" s="4"/>
    </row>
    <row r="10" spans="2:8" ht="15">
      <c r="B10" s="45">
        <f>k_total_tec_0820!B11</f>
        <v>6</v>
      </c>
      <c r="C10" s="46" t="str">
        <f>k_total_tec_0820!C11</f>
        <v>ARIPI</v>
      </c>
      <c r="D10" s="43">
        <f t="shared" si="0"/>
        <v>782891</v>
      </c>
      <c r="E10" s="43">
        <v>369553</v>
      </c>
      <c r="F10" s="44">
        <v>413338</v>
      </c>
      <c r="G10" s="4"/>
      <c r="H10" s="4"/>
    </row>
    <row r="11" spans="2:8" ht="15">
      <c r="B11" s="45">
        <f>k_total_tec_0820!B12</f>
        <v>7</v>
      </c>
      <c r="C11" s="46" t="s">
        <v>154</v>
      </c>
      <c r="D11" s="43">
        <f t="shared" si="0"/>
        <v>2027844</v>
      </c>
      <c r="E11" s="43">
        <v>1003848</v>
      </c>
      <c r="F11" s="44">
        <v>1023996</v>
      </c>
      <c r="G11" s="4"/>
      <c r="H11" s="4"/>
    </row>
    <row r="12" spans="2:8" ht="15.75" thickBot="1">
      <c r="B12" s="123" t="s">
        <v>5</v>
      </c>
      <c r="C12" s="124"/>
      <c r="D12" s="39">
        <f>SUM(D5:D11)</f>
        <v>7574466</v>
      </c>
      <c r="E12" s="39">
        <f>SUM(E5:E11)</f>
        <v>3631078</v>
      </c>
      <c r="F12" s="40">
        <f>SUM(F5:F11)</f>
        <v>3943388</v>
      </c>
      <c r="G12" s="4"/>
      <c r="H12" s="4"/>
    </row>
    <row r="14" spans="2:8">
      <c r="B14" s="11"/>
      <c r="C14" s="12"/>
    </row>
    <row r="15" spans="2:8">
      <c r="B15" s="15"/>
      <c r="C15" s="15"/>
    </row>
  </sheetData>
  <mergeCells count="6">
    <mergeCell ref="B12:C12"/>
    <mergeCell ref="D3:D4"/>
    <mergeCell ref="E3:F3"/>
    <mergeCell ref="B3:B4"/>
    <mergeCell ref="C3:C4"/>
    <mergeCell ref="B2:F2"/>
  </mergeCells>
  <phoneticPr fontId="0" type="noConversion"/>
  <printOptions horizontalCentered="1" verticalCentered="1"/>
  <pageMargins left="0.74803149606299202" right="0.74803149606299202" top="0.98425196850393704" bottom="0.98425196850393704" header="0.511811023622047" footer="0.511811023622047"/>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P31" sqref="P31"/>
    </sheetView>
  </sheetViews>
  <sheetFormatPr defaultRowHeight="12.75"/>
  <sheetData/>
  <pageMargins left="0.7" right="0.7" top="0.75" bottom="0.75" header="0.3" footer="0.3"/>
  <pageSetup paperSize="9" orientation="landscape" verticalDpi="0"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B1:P17"/>
  <sheetViews>
    <sheetView zoomScaleNormal="100" workbookViewId="0">
      <selection activeCell="F26" sqref="F26"/>
    </sheetView>
  </sheetViews>
  <sheetFormatPr defaultColWidth="11.42578125" defaultRowHeight="12.75"/>
  <cols>
    <col min="2" max="2" width="6.28515625" customWidth="1"/>
    <col min="3" max="3" width="20.5703125" style="7" bestFit="1" customWidth="1"/>
    <col min="4" max="4" width="17.140625" customWidth="1"/>
    <col min="5" max="5" width="9" bestFit="1" customWidth="1"/>
    <col min="6" max="7" width="10.140625" bestFit="1" customWidth="1"/>
    <col min="8" max="8" width="11.28515625" bestFit="1" customWidth="1"/>
    <col min="9" max="9" width="9" bestFit="1" customWidth="1"/>
    <col min="10"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6" ht="13.5" thickBot="1"/>
    <row r="2" spans="2:16" ht="42.75" customHeight="1">
      <c r="B2" s="86" t="s">
        <v>226</v>
      </c>
      <c r="C2" s="87"/>
      <c r="D2" s="87"/>
      <c r="E2" s="87"/>
      <c r="F2" s="87"/>
      <c r="G2" s="87"/>
      <c r="H2" s="87"/>
      <c r="I2" s="87"/>
      <c r="J2" s="87"/>
      <c r="K2" s="87"/>
      <c r="L2" s="87"/>
      <c r="M2" s="87"/>
      <c r="N2" s="87"/>
      <c r="O2" s="87"/>
      <c r="P2" s="88"/>
    </row>
    <row r="3" spans="2:16">
      <c r="B3" s="91" t="s">
        <v>4</v>
      </c>
      <c r="C3" s="85" t="s">
        <v>125</v>
      </c>
      <c r="D3" s="85" t="s">
        <v>98</v>
      </c>
      <c r="E3" s="36"/>
      <c r="F3" s="36"/>
      <c r="G3" s="36"/>
      <c r="H3" s="36"/>
      <c r="I3" s="85" t="s">
        <v>100</v>
      </c>
      <c r="J3" s="85"/>
      <c r="K3" s="85"/>
      <c r="L3" s="85"/>
      <c r="M3" s="85"/>
      <c r="N3" s="85"/>
      <c r="O3" s="85"/>
      <c r="P3" s="100"/>
    </row>
    <row r="4" spans="2:16">
      <c r="B4" s="91"/>
      <c r="C4" s="85"/>
      <c r="D4" s="85"/>
      <c r="E4" s="85" t="s">
        <v>5</v>
      </c>
      <c r="F4" s="85"/>
      <c r="G4" s="85"/>
      <c r="H4" s="85"/>
      <c r="I4" s="85" t="s">
        <v>133</v>
      </c>
      <c r="J4" s="85"/>
      <c r="K4" s="85"/>
      <c r="L4" s="85"/>
      <c r="M4" s="85" t="s">
        <v>134</v>
      </c>
      <c r="N4" s="85"/>
      <c r="O4" s="85"/>
      <c r="P4" s="100"/>
    </row>
    <row r="5" spans="2:16" ht="25.5">
      <c r="B5" s="91"/>
      <c r="C5" s="85"/>
      <c r="D5" s="85"/>
      <c r="E5" s="36" t="s">
        <v>135</v>
      </c>
      <c r="F5" s="36" t="s">
        <v>136</v>
      </c>
      <c r="G5" s="36" t="s">
        <v>151</v>
      </c>
      <c r="H5" s="36" t="s">
        <v>150</v>
      </c>
      <c r="I5" s="36" t="s">
        <v>135</v>
      </c>
      <c r="J5" s="36" t="s">
        <v>136</v>
      </c>
      <c r="K5" s="36" t="s">
        <v>151</v>
      </c>
      <c r="L5" s="36" t="s">
        <v>150</v>
      </c>
      <c r="M5" s="36" t="s">
        <v>135</v>
      </c>
      <c r="N5" s="36" t="s">
        <v>136</v>
      </c>
      <c r="O5" s="36" t="s">
        <v>151</v>
      </c>
      <c r="P5" s="50" t="s">
        <v>150</v>
      </c>
    </row>
    <row r="6" spans="2:16" ht="18" hidden="1" customHeight="1">
      <c r="B6" s="31"/>
      <c r="C6" s="16"/>
      <c r="D6" s="17" t="s">
        <v>137</v>
      </c>
      <c r="E6" s="17" t="s">
        <v>138</v>
      </c>
      <c r="F6" s="17" t="s">
        <v>139</v>
      </c>
      <c r="G6" s="17"/>
      <c r="H6" s="17" t="s">
        <v>140</v>
      </c>
      <c r="I6" s="17" t="s">
        <v>138</v>
      </c>
      <c r="J6" s="17" t="s">
        <v>139</v>
      </c>
      <c r="K6" s="17"/>
      <c r="L6" s="17" t="s">
        <v>140</v>
      </c>
      <c r="M6" s="17" t="s">
        <v>141</v>
      </c>
      <c r="N6" s="17" t="s">
        <v>142</v>
      </c>
      <c r="O6" s="17"/>
      <c r="P6" s="18" t="s">
        <v>143</v>
      </c>
    </row>
    <row r="7" spans="2:16" ht="15">
      <c r="B7" s="41">
        <f>k_total_tec_0820!B6</f>
        <v>1</v>
      </c>
      <c r="C7" s="46" t="str">
        <f>k_total_tec_0820!C6</f>
        <v>METROPOLITAN LIFE</v>
      </c>
      <c r="D7" s="43">
        <f>SUM(E7+F7+G7+H7)</f>
        <v>1059456</v>
      </c>
      <c r="E7" s="43">
        <f>I7+M7</f>
        <v>106361</v>
      </c>
      <c r="F7" s="43">
        <f>J7+N7</f>
        <v>351538</v>
      </c>
      <c r="G7" s="43">
        <f>K7+O7</f>
        <v>362301</v>
      </c>
      <c r="H7" s="43">
        <f>L7+P7</f>
        <v>239256</v>
      </c>
      <c r="I7" s="43">
        <v>48364</v>
      </c>
      <c r="J7" s="43">
        <v>164415</v>
      </c>
      <c r="K7" s="43">
        <v>170828</v>
      </c>
      <c r="L7" s="43">
        <v>121971</v>
      </c>
      <c r="M7" s="43">
        <v>57997</v>
      </c>
      <c r="N7" s="43">
        <v>187123</v>
      </c>
      <c r="O7" s="43">
        <v>191473</v>
      </c>
      <c r="P7" s="44">
        <v>117285</v>
      </c>
    </row>
    <row r="8" spans="2:16" ht="15">
      <c r="B8" s="45">
        <f>k_total_tec_0820!B7</f>
        <v>2</v>
      </c>
      <c r="C8" s="46" t="str">
        <f>k_total_tec_0820!C7</f>
        <v>AZT VIITORUL TAU</v>
      </c>
      <c r="D8" s="43">
        <f t="shared" ref="D8:D13" si="0">SUM(E8+F8+G8+H8)</f>
        <v>1605390</v>
      </c>
      <c r="E8" s="43">
        <f t="shared" ref="E8:E13" si="1">I8+M8</f>
        <v>106084</v>
      </c>
      <c r="F8" s="43">
        <f t="shared" ref="F8:F13" si="2">J8+N8</f>
        <v>380476</v>
      </c>
      <c r="G8" s="43">
        <f t="shared" ref="G8:G13" si="3">K8+O8</f>
        <v>650333</v>
      </c>
      <c r="H8" s="43">
        <f t="shared" ref="H8:H13" si="4">L8+P8</f>
        <v>468497</v>
      </c>
      <c r="I8" s="43">
        <v>48219</v>
      </c>
      <c r="J8" s="43">
        <v>177016</v>
      </c>
      <c r="K8" s="43">
        <v>304964</v>
      </c>
      <c r="L8" s="43">
        <v>236171</v>
      </c>
      <c r="M8" s="43">
        <v>57865</v>
      </c>
      <c r="N8" s="43">
        <v>203460</v>
      </c>
      <c r="O8" s="43">
        <v>345369</v>
      </c>
      <c r="P8" s="44">
        <v>232326</v>
      </c>
    </row>
    <row r="9" spans="2:16" ht="15">
      <c r="B9" s="45">
        <f>k_total_tec_0820!B8</f>
        <v>3</v>
      </c>
      <c r="C9" s="46" t="str">
        <f>k_total_tec_0820!C8</f>
        <v>BCR</v>
      </c>
      <c r="D9" s="43">
        <f t="shared" si="0"/>
        <v>682032</v>
      </c>
      <c r="E9" s="43">
        <f t="shared" si="1"/>
        <v>110591</v>
      </c>
      <c r="F9" s="43">
        <f t="shared" si="2"/>
        <v>282774</v>
      </c>
      <c r="G9" s="43">
        <f t="shared" si="3"/>
        <v>167794</v>
      </c>
      <c r="H9" s="43">
        <f t="shared" si="4"/>
        <v>120873</v>
      </c>
      <c r="I9" s="43">
        <v>50184</v>
      </c>
      <c r="J9" s="43">
        <v>134343</v>
      </c>
      <c r="K9" s="43">
        <v>77366</v>
      </c>
      <c r="L9" s="43">
        <v>59235</v>
      </c>
      <c r="M9" s="43">
        <v>60407</v>
      </c>
      <c r="N9" s="43">
        <v>148431</v>
      </c>
      <c r="O9" s="43">
        <v>90428</v>
      </c>
      <c r="P9" s="44">
        <v>61638</v>
      </c>
    </row>
    <row r="10" spans="2:16" ht="15">
      <c r="B10" s="45">
        <f>k_total_tec_0820!B9</f>
        <v>4</v>
      </c>
      <c r="C10" s="46" t="str">
        <f>k_total_tec_0820!C9</f>
        <v>BRD</v>
      </c>
      <c r="D10" s="43">
        <f t="shared" si="0"/>
        <v>468732</v>
      </c>
      <c r="E10" s="43">
        <f t="shared" si="1"/>
        <v>114862</v>
      </c>
      <c r="F10" s="43">
        <f t="shared" si="2"/>
        <v>209142</v>
      </c>
      <c r="G10" s="43">
        <f t="shared" si="3"/>
        <v>97804</v>
      </c>
      <c r="H10" s="43">
        <f t="shared" si="4"/>
        <v>46924</v>
      </c>
      <c r="I10" s="43">
        <v>52169</v>
      </c>
      <c r="J10" s="43">
        <v>99892</v>
      </c>
      <c r="K10" s="43">
        <v>44985</v>
      </c>
      <c r="L10" s="43">
        <v>22574</v>
      </c>
      <c r="M10" s="43">
        <v>62693</v>
      </c>
      <c r="N10" s="43">
        <v>109250</v>
      </c>
      <c r="O10" s="43">
        <v>52819</v>
      </c>
      <c r="P10" s="44">
        <v>24350</v>
      </c>
    </row>
    <row r="11" spans="2:16" ht="15">
      <c r="B11" s="45">
        <f>k_total_tec_0820!B10</f>
        <v>5</v>
      </c>
      <c r="C11" s="46" t="str">
        <f>k_total_tec_0820!C10</f>
        <v>VITAL</v>
      </c>
      <c r="D11" s="43">
        <f t="shared" si="0"/>
        <v>948121</v>
      </c>
      <c r="E11" s="43">
        <f t="shared" si="1"/>
        <v>107120</v>
      </c>
      <c r="F11" s="43">
        <f t="shared" si="2"/>
        <v>367151</v>
      </c>
      <c r="G11" s="43">
        <f t="shared" si="3"/>
        <v>295117</v>
      </c>
      <c r="H11" s="43">
        <f t="shared" si="4"/>
        <v>178733</v>
      </c>
      <c r="I11" s="43">
        <v>48734</v>
      </c>
      <c r="J11" s="43">
        <v>172125</v>
      </c>
      <c r="K11" s="43">
        <v>134626</v>
      </c>
      <c r="L11" s="43">
        <v>89496</v>
      </c>
      <c r="M11" s="43">
        <v>58386</v>
      </c>
      <c r="N11" s="43">
        <v>195026</v>
      </c>
      <c r="O11" s="43">
        <v>160491</v>
      </c>
      <c r="P11" s="44">
        <v>89237</v>
      </c>
    </row>
    <row r="12" spans="2:16" ht="15">
      <c r="B12" s="45">
        <f>k_total_tec_0820!B11</f>
        <v>6</v>
      </c>
      <c r="C12" s="46" t="str">
        <f>k_total_tec_0820!C11</f>
        <v>ARIPI</v>
      </c>
      <c r="D12" s="43">
        <f t="shared" si="0"/>
        <v>782891</v>
      </c>
      <c r="E12" s="43">
        <f t="shared" si="1"/>
        <v>105925</v>
      </c>
      <c r="F12" s="43">
        <f t="shared" si="2"/>
        <v>276485</v>
      </c>
      <c r="G12" s="43">
        <f t="shared" si="3"/>
        <v>241691</v>
      </c>
      <c r="H12" s="43">
        <f t="shared" si="4"/>
        <v>158790</v>
      </c>
      <c r="I12" s="43">
        <v>48146</v>
      </c>
      <c r="J12" s="43">
        <v>129592</v>
      </c>
      <c r="K12" s="43">
        <v>111663</v>
      </c>
      <c r="L12" s="43">
        <v>80152</v>
      </c>
      <c r="M12" s="43">
        <v>57779</v>
      </c>
      <c r="N12" s="43">
        <v>146893</v>
      </c>
      <c r="O12" s="43">
        <v>130028</v>
      </c>
      <c r="P12" s="44">
        <v>78638</v>
      </c>
    </row>
    <row r="13" spans="2:16" ht="15">
      <c r="B13" s="45">
        <f>k_total_tec_0820!B12</f>
        <v>7</v>
      </c>
      <c r="C13" s="46" t="s">
        <v>154</v>
      </c>
      <c r="D13" s="43">
        <f t="shared" si="0"/>
        <v>2027844</v>
      </c>
      <c r="E13" s="43">
        <f t="shared" si="1"/>
        <v>120933</v>
      </c>
      <c r="F13" s="43">
        <f t="shared" si="2"/>
        <v>417029</v>
      </c>
      <c r="G13" s="43">
        <f t="shared" si="3"/>
        <v>856749</v>
      </c>
      <c r="H13" s="43">
        <f t="shared" si="4"/>
        <v>633133</v>
      </c>
      <c r="I13" s="43">
        <v>55619</v>
      </c>
      <c r="J13" s="43">
        <v>196583</v>
      </c>
      <c r="K13" s="43">
        <v>423807</v>
      </c>
      <c r="L13" s="43">
        <v>327839</v>
      </c>
      <c r="M13" s="43">
        <v>65314</v>
      </c>
      <c r="N13" s="43">
        <v>220446</v>
      </c>
      <c r="O13" s="43">
        <v>432942</v>
      </c>
      <c r="P13" s="44">
        <v>305294</v>
      </c>
    </row>
    <row r="14" spans="2:16" ht="15.75" thickBot="1">
      <c r="B14" s="101" t="s">
        <v>5</v>
      </c>
      <c r="C14" s="102"/>
      <c r="D14" s="39">
        <f t="shared" ref="D14:P14" si="5">SUM(D7:D13)</f>
        <v>7574466</v>
      </c>
      <c r="E14" s="39">
        <f t="shared" si="5"/>
        <v>771876</v>
      </c>
      <c r="F14" s="39">
        <f t="shared" si="5"/>
        <v>2284595</v>
      </c>
      <c r="G14" s="39">
        <f t="shared" si="5"/>
        <v>2671789</v>
      </c>
      <c r="H14" s="39">
        <f t="shared" si="5"/>
        <v>1846206</v>
      </c>
      <c r="I14" s="39">
        <f t="shared" si="5"/>
        <v>351435</v>
      </c>
      <c r="J14" s="39">
        <f t="shared" si="5"/>
        <v>1073966</v>
      </c>
      <c r="K14" s="39">
        <f t="shared" si="5"/>
        <v>1268239</v>
      </c>
      <c r="L14" s="39">
        <f t="shared" si="5"/>
        <v>937438</v>
      </c>
      <c r="M14" s="39">
        <f t="shared" si="5"/>
        <v>420441</v>
      </c>
      <c r="N14" s="39">
        <f t="shared" si="5"/>
        <v>1210629</v>
      </c>
      <c r="O14" s="39">
        <f t="shared" si="5"/>
        <v>1403550</v>
      </c>
      <c r="P14" s="40">
        <f t="shared" si="5"/>
        <v>908768</v>
      </c>
    </row>
    <row r="16" spans="2:16">
      <c r="B16" s="11"/>
      <c r="C16" s="12"/>
      <c r="E16" s="4"/>
      <c r="I16" s="4"/>
    </row>
    <row r="17" spans="2:3">
      <c r="B17" s="15"/>
      <c r="C17" s="15"/>
    </row>
  </sheetData>
  <mergeCells count="9">
    <mergeCell ref="B14:C14"/>
    <mergeCell ref="B3:B5"/>
    <mergeCell ref="C3:C5"/>
    <mergeCell ref="I3:P3"/>
    <mergeCell ref="I4:L4"/>
    <mergeCell ref="M4:P4"/>
    <mergeCell ref="D3:D5"/>
    <mergeCell ref="E4:H4"/>
    <mergeCell ref="B2:P2"/>
  </mergeCells>
  <phoneticPr fontId="0" type="noConversion"/>
  <printOptions horizontalCentered="1" verticalCentered="1"/>
  <pageMargins left="0.74803149606299202" right="0.74803149606299202" top="0.98425196850393704" bottom="0.98425196850393704" header="0.511811023622047" footer="0.511811023622047"/>
  <pageSetup paperSize="9" scale="78"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Q42" sqref="Q42"/>
    </sheetView>
  </sheetViews>
  <sheetFormatPr defaultRowHeight="12.75"/>
  <sheetData/>
  <pageMargins left="0.7" right="0.7" top="0.75" bottom="0.75" header="0.3" footer="0.3"/>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dimension ref="B1:K19"/>
  <sheetViews>
    <sheetView zoomScaleNormal="100" workbookViewId="0">
      <selection activeCell="P17" sqref="P17"/>
    </sheetView>
  </sheetViews>
  <sheetFormatPr defaultRowHeight="12.75"/>
  <cols>
    <col min="2" max="2" width="5.85546875" customWidth="1"/>
    <col min="3" max="3" width="20.7109375" customWidth="1"/>
    <col min="4" max="4" width="17.7109375" customWidth="1"/>
    <col min="5" max="5" width="19.8554687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row r="2" spans="2:11" ht="42" customHeight="1">
      <c r="B2" s="86" t="s">
        <v>197</v>
      </c>
      <c r="C2" s="87"/>
      <c r="D2" s="87"/>
      <c r="E2" s="87"/>
      <c r="F2" s="87"/>
      <c r="G2" s="87"/>
      <c r="H2" s="87"/>
      <c r="I2" s="87"/>
      <c r="J2" s="87"/>
      <c r="K2" s="88"/>
    </row>
    <row r="3" spans="2:11" ht="69.75" customHeight="1">
      <c r="B3" s="94" t="s">
        <v>4</v>
      </c>
      <c r="C3" s="95" t="s">
        <v>125</v>
      </c>
      <c r="D3" s="85" t="s">
        <v>156</v>
      </c>
      <c r="E3" s="85" t="s">
        <v>99</v>
      </c>
      <c r="F3" s="85"/>
      <c r="G3" s="85" t="s">
        <v>200</v>
      </c>
      <c r="H3" s="85"/>
      <c r="I3" s="85"/>
      <c r="J3" s="85" t="s">
        <v>100</v>
      </c>
      <c r="K3" s="100"/>
    </row>
    <row r="4" spans="2:11" ht="119.25" customHeight="1">
      <c r="B4" s="94" t="s">
        <v>4</v>
      </c>
      <c r="C4" s="95"/>
      <c r="D4" s="85"/>
      <c r="E4" s="36" t="s">
        <v>10</v>
      </c>
      <c r="F4" s="36" t="s">
        <v>101</v>
      </c>
      <c r="G4" s="36" t="s">
        <v>10</v>
      </c>
      <c r="H4" s="36" t="s">
        <v>102</v>
      </c>
      <c r="I4" s="36" t="s">
        <v>101</v>
      </c>
      <c r="J4" s="36" t="s">
        <v>201</v>
      </c>
      <c r="K4" s="50" t="s">
        <v>202</v>
      </c>
    </row>
    <row r="5" spans="2:11" hidden="1">
      <c r="B5" s="27"/>
      <c r="C5" s="25"/>
      <c r="D5" s="26" t="s">
        <v>103</v>
      </c>
      <c r="E5" s="26" t="s">
        <v>104</v>
      </c>
      <c r="F5" s="25"/>
      <c r="G5" s="26" t="s">
        <v>105</v>
      </c>
      <c r="H5" s="25"/>
      <c r="I5" s="25"/>
      <c r="J5" s="26" t="s">
        <v>106</v>
      </c>
      <c r="K5" s="28" t="s">
        <v>107</v>
      </c>
    </row>
    <row r="6" spans="2:11" ht="15">
      <c r="B6" s="41">
        <f>[1]k_total_tec_0609!A10</f>
        <v>1</v>
      </c>
      <c r="C6" s="46" t="s">
        <v>155</v>
      </c>
      <c r="D6" s="43">
        <v>1059456</v>
      </c>
      <c r="E6" s="43">
        <v>537939</v>
      </c>
      <c r="F6" s="52">
        <f>E6/D6</f>
        <v>0.50775020387821679</v>
      </c>
      <c r="G6" s="43">
        <v>23091</v>
      </c>
      <c r="H6" s="52">
        <f t="shared" ref="H6:H13" si="0">G6/$G$13</f>
        <v>0.13347090240688075</v>
      </c>
      <c r="I6" s="52">
        <f t="shared" ref="I6:I13" si="1">G6/D6</f>
        <v>2.1795147698441465E-2</v>
      </c>
      <c r="J6" s="43">
        <v>20513</v>
      </c>
      <c r="K6" s="44">
        <v>2578</v>
      </c>
    </row>
    <row r="7" spans="2:11" ht="15">
      <c r="B7" s="45">
        <v>2</v>
      </c>
      <c r="C7" s="46" t="str">
        <f>[1]k_total_tec_0609!B12</f>
        <v>AZT VIITORUL TAU</v>
      </c>
      <c r="D7" s="43">
        <v>1605390</v>
      </c>
      <c r="E7" s="43">
        <v>845621</v>
      </c>
      <c r="F7" s="52">
        <f t="shared" ref="F7:F12" si="2">E7/D7</f>
        <v>0.52673867409165376</v>
      </c>
      <c r="G7" s="43">
        <v>37879</v>
      </c>
      <c r="H7" s="52">
        <f t="shared" si="0"/>
        <v>0.21894869482786525</v>
      </c>
      <c r="I7" s="52">
        <f t="shared" si="1"/>
        <v>2.359488971527168E-2</v>
      </c>
      <c r="J7" s="43">
        <v>33263</v>
      </c>
      <c r="K7" s="44">
        <v>4616</v>
      </c>
    </row>
    <row r="8" spans="2:11" ht="15">
      <c r="B8" s="45">
        <v>3</v>
      </c>
      <c r="C8" s="46" t="str">
        <f>[1]k_total_tec_0609!B13</f>
        <v>BCR</v>
      </c>
      <c r="D8" s="43">
        <v>682032</v>
      </c>
      <c r="E8" s="43">
        <v>327777</v>
      </c>
      <c r="F8" s="52">
        <f t="shared" si="2"/>
        <v>0.48058888732493488</v>
      </c>
      <c r="G8" s="43">
        <v>15634</v>
      </c>
      <c r="H8" s="52">
        <f t="shared" si="0"/>
        <v>9.0367852766410031E-2</v>
      </c>
      <c r="I8" s="52">
        <f t="shared" si="1"/>
        <v>2.2922678114809861E-2</v>
      </c>
      <c r="J8" s="43">
        <v>13802</v>
      </c>
      <c r="K8" s="44">
        <v>1832</v>
      </c>
    </row>
    <row r="9" spans="2:11" ht="15">
      <c r="B9" s="45">
        <v>4</v>
      </c>
      <c r="C9" s="46" t="str">
        <f>[1]k_total_tec_0609!B15</f>
        <v>BRD</v>
      </c>
      <c r="D9" s="43">
        <v>468732</v>
      </c>
      <c r="E9" s="43">
        <v>218639</v>
      </c>
      <c r="F9" s="52">
        <f t="shared" si="2"/>
        <v>0.46644777826135192</v>
      </c>
      <c r="G9" s="43">
        <v>10996</v>
      </c>
      <c r="H9" s="52">
        <f t="shared" si="0"/>
        <v>6.3559224064183489E-2</v>
      </c>
      <c r="I9" s="52">
        <f t="shared" si="1"/>
        <v>2.3459034160245088E-2</v>
      </c>
      <c r="J9" s="43">
        <v>9766</v>
      </c>
      <c r="K9" s="44">
        <v>1230</v>
      </c>
    </row>
    <row r="10" spans="2:11" ht="15">
      <c r="B10" s="45">
        <v>5</v>
      </c>
      <c r="C10" s="46" t="str">
        <f>[1]k_total_tec_0609!B16</f>
        <v>VITAL</v>
      </c>
      <c r="D10" s="43">
        <v>948121</v>
      </c>
      <c r="E10" s="43">
        <v>452703</v>
      </c>
      <c r="F10" s="52">
        <f t="shared" si="2"/>
        <v>0.47747386673219977</v>
      </c>
      <c r="G10" s="43">
        <v>21403</v>
      </c>
      <c r="H10" s="52">
        <f t="shared" si="0"/>
        <v>0.12371390256872673</v>
      </c>
      <c r="I10" s="52">
        <f t="shared" si="1"/>
        <v>2.2574122923129009E-2</v>
      </c>
      <c r="J10" s="43">
        <v>18865</v>
      </c>
      <c r="K10" s="44">
        <v>2538</v>
      </c>
    </row>
    <row r="11" spans="2:11" ht="15">
      <c r="B11" s="45">
        <v>6</v>
      </c>
      <c r="C11" s="46" t="str">
        <f>[1]k_total_tec_0609!B18</f>
        <v>ARIPI</v>
      </c>
      <c r="D11" s="43">
        <v>782891</v>
      </c>
      <c r="E11" s="43">
        <v>391315</v>
      </c>
      <c r="F11" s="52">
        <f t="shared" si="2"/>
        <v>0.49983331012874077</v>
      </c>
      <c r="G11" s="43">
        <v>17845</v>
      </c>
      <c r="H11" s="52">
        <f t="shared" si="0"/>
        <v>0.10314790409470301</v>
      </c>
      <c r="I11" s="52">
        <f t="shared" si="1"/>
        <v>2.2793722242304484E-2</v>
      </c>
      <c r="J11" s="43">
        <v>15635</v>
      </c>
      <c r="K11" s="44">
        <v>2210</v>
      </c>
    </row>
    <row r="12" spans="2:11" ht="15">
      <c r="B12" s="45">
        <v>7</v>
      </c>
      <c r="C12" s="46" t="s">
        <v>154</v>
      </c>
      <c r="D12" s="43">
        <v>2027844</v>
      </c>
      <c r="E12" s="43">
        <v>1137817</v>
      </c>
      <c r="F12" s="52">
        <f t="shared" si="2"/>
        <v>0.56109690883519636</v>
      </c>
      <c r="G12" s="43">
        <v>46156</v>
      </c>
      <c r="H12" s="52">
        <f t="shared" si="0"/>
        <v>0.26679151927123074</v>
      </c>
      <c r="I12" s="52">
        <f t="shared" si="1"/>
        <v>2.2761119691652811E-2</v>
      </c>
      <c r="J12" s="43">
        <v>40350</v>
      </c>
      <c r="K12" s="44">
        <v>5806</v>
      </c>
    </row>
    <row r="13" spans="2:11" ht="15.75" thickBot="1">
      <c r="B13" s="37" t="s">
        <v>5</v>
      </c>
      <c r="C13" s="38"/>
      <c r="D13" s="39">
        <f>SUM(D6:D12)</f>
        <v>7574466</v>
      </c>
      <c r="E13" s="39">
        <f>SUM(E6:E12)</f>
        <v>3911811</v>
      </c>
      <c r="F13" s="51">
        <f>E13/D13</f>
        <v>0.5164471000331905</v>
      </c>
      <c r="G13" s="39">
        <f>SUM(G6:G12)</f>
        <v>173004</v>
      </c>
      <c r="H13" s="51">
        <f t="shared" si="0"/>
        <v>1</v>
      </c>
      <c r="I13" s="51">
        <f t="shared" si="1"/>
        <v>2.2840422017868983E-2</v>
      </c>
      <c r="J13" s="39">
        <f>SUM(J6:J12)</f>
        <v>152194</v>
      </c>
      <c r="K13" s="40">
        <f>SUM(K6:K12)</f>
        <v>20810</v>
      </c>
    </row>
    <row r="14" spans="2:11">
      <c r="C14" s="7"/>
      <c r="D14" s="4"/>
      <c r="E14" s="4"/>
    </row>
    <row r="15" spans="2:11" s="7" customFormat="1" ht="12" customHeight="1">
      <c r="B15" s="96" t="s">
        <v>108</v>
      </c>
      <c r="C15" s="96"/>
      <c r="D15" s="96"/>
      <c r="E15" s="96"/>
      <c r="F15" s="96"/>
      <c r="G15" s="96"/>
      <c r="H15" s="96"/>
      <c r="I15" s="96"/>
      <c r="J15" s="96"/>
      <c r="K15" s="96"/>
    </row>
    <row r="16" spans="2:11" s="7" customFormat="1" ht="33.75" customHeight="1">
      <c r="B16" s="97" t="s">
        <v>144</v>
      </c>
      <c r="C16" s="97"/>
      <c r="D16" s="97"/>
      <c r="E16" s="97"/>
      <c r="F16" s="97"/>
      <c r="G16" s="97"/>
      <c r="H16" s="97"/>
      <c r="I16" s="97"/>
      <c r="J16" s="97"/>
      <c r="K16" s="97"/>
    </row>
    <row r="17" spans="2:11" s="7" customFormat="1" ht="30.75" customHeight="1">
      <c r="B17" s="96" t="s">
        <v>109</v>
      </c>
      <c r="C17" s="96"/>
      <c r="D17" s="96"/>
      <c r="E17" s="96"/>
      <c r="F17" s="96"/>
      <c r="G17" s="96"/>
      <c r="H17" s="96"/>
      <c r="I17" s="96"/>
      <c r="J17" s="96"/>
      <c r="K17" s="96"/>
    </row>
    <row r="18" spans="2:11" ht="205.5" customHeight="1">
      <c r="B18" s="98" t="s">
        <v>199</v>
      </c>
      <c r="C18" s="99"/>
      <c r="D18" s="99"/>
      <c r="E18" s="99"/>
      <c r="F18" s="99"/>
      <c r="G18" s="99"/>
      <c r="H18" s="99"/>
      <c r="I18" s="99"/>
      <c r="J18" s="99"/>
      <c r="K18" s="99"/>
    </row>
    <row r="19" spans="2:11">
      <c r="C19" s="92"/>
      <c r="D19" s="93"/>
      <c r="E19" s="93"/>
      <c r="F19" s="93"/>
      <c r="G19" s="93"/>
      <c r="H19" s="93"/>
      <c r="I19" s="93"/>
      <c r="J19" s="93"/>
      <c r="K19" s="93"/>
    </row>
  </sheetData>
  <mergeCells count="12">
    <mergeCell ref="C19:K19"/>
    <mergeCell ref="B3:B4"/>
    <mergeCell ref="C3:C4"/>
    <mergeCell ref="D3:D4"/>
    <mergeCell ref="E3:F3"/>
    <mergeCell ref="G3:I3"/>
    <mergeCell ref="B2:K2"/>
    <mergeCell ref="B15:K15"/>
    <mergeCell ref="B16:K16"/>
    <mergeCell ref="B17:K17"/>
    <mergeCell ref="B18:K18"/>
    <mergeCell ref="J3:K3"/>
  </mergeCells>
  <phoneticPr fontId="31" type="noConversion"/>
  <printOptions horizontalCentered="1" verticalCentered="1"/>
  <pageMargins left="0" right="0" top="0.39370078740157483" bottom="0" header="0.51181102362204722" footer="0.51181102362204722"/>
  <pageSetup scale="78"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K18"/>
  <sheetViews>
    <sheetView zoomScaleNormal="100" workbookViewId="0">
      <selection activeCell="E19" sqref="E19"/>
    </sheetView>
  </sheetViews>
  <sheetFormatPr defaultRowHeight="12.75"/>
  <cols>
    <col min="2" max="2" width="5.42578125" customWidth="1"/>
    <col min="3" max="3" width="18.85546875" customWidth="1"/>
    <col min="4" max="11" width="13.5703125" customWidth="1"/>
  </cols>
  <sheetData>
    <row r="1" spans="2:11" ht="13.5" thickBot="1"/>
    <row r="2" spans="2:11" s="2" customFormat="1" ht="39.75" customHeight="1">
      <c r="B2" s="86" t="s">
        <v>203</v>
      </c>
      <c r="C2" s="87"/>
      <c r="D2" s="87"/>
      <c r="E2" s="87"/>
      <c r="F2" s="87"/>
      <c r="G2" s="87"/>
      <c r="H2" s="87"/>
      <c r="I2" s="87"/>
      <c r="J2" s="87"/>
      <c r="K2" s="88"/>
    </row>
    <row r="3" spans="2:11" s="19" customFormat="1" ht="12.75" customHeight="1">
      <c r="B3" s="91" t="s">
        <v>4</v>
      </c>
      <c r="C3" s="85" t="s">
        <v>145</v>
      </c>
      <c r="D3" s="104" t="s">
        <v>157</v>
      </c>
      <c r="E3" s="104" t="s">
        <v>161</v>
      </c>
      <c r="F3" s="104" t="s">
        <v>165</v>
      </c>
      <c r="G3" s="104" t="s">
        <v>169</v>
      </c>
      <c r="H3" s="104" t="s">
        <v>173</v>
      </c>
      <c r="I3" s="104" t="s">
        <v>177</v>
      </c>
      <c r="J3" s="104" t="s">
        <v>181</v>
      </c>
      <c r="K3" s="103" t="s">
        <v>185</v>
      </c>
    </row>
    <row r="4" spans="2:11" s="19" customFormat="1" ht="30" customHeight="1">
      <c r="B4" s="91"/>
      <c r="C4" s="85"/>
      <c r="D4" s="85"/>
      <c r="E4" s="85"/>
      <c r="F4" s="85"/>
      <c r="G4" s="85"/>
      <c r="H4" s="85"/>
      <c r="I4" s="85"/>
      <c r="J4" s="85"/>
      <c r="K4" s="100"/>
    </row>
    <row r="5" spans="2:11" ht="15">
      <c r="B5" s="41">
        <f>k_total_tec_0820!B6</f>
        <v>1</v>
      </c>
      <c r="C5" s="42" t="str">
        <f>k_total_tec_0820!C6</f>
        <v>METROPOLITAN LIFE</v>
      </c>
      <c r="D5" s="43">
        <v>1050331</v>
      </c>
      <c r="E5" s="43">
        <v>1052230</v>
      </c>
      <c r="F5" s="43">
        <v>1053349</v>
      </c>
      <c r="G5" s="43">
        <v>1054612</v>
      </c>
      <c r="H5" s="43">
        <v>1056506</v>
      </c>
      <c r="I5" s="43">
        <v>1057907</v>
      </c>
      <c r="J5" s="43">
        <v>1058618</v>
      </c>
      <c r="K5" s="44">
        <v>1059456</v>
      </c>
    </row>
    <row r="6" spans="2:11" ht="15">
      <c r="B6" s="45">
        <f>k_total_tec_0820!B7</f>
        <v>2</v>
      </c>
      <c r="C6" s="42" t="str">
        <f>k_total_tec_0820!C7</f>
        <v>AZT VIITORUL TAU</v>
      </c>
      <c r="D6" s="43">
        <v>1596807</v>
      </c>
      <c r="E6" s="43">
        <v>1598630</v>
      </c>
      <c r="F6" s="43">
        <v>1599681</v>
      </c>
      <c r="G6" s="43">
        <v>1600880</v>
      </c>
      <c r="H6" s="43">
        <v>1602689</v>
      </c>
      <c r="I6" s="43">
        <v>1604013</v>
      </c>
      <c r="J6" s="43">
        <v>1604657</v>
      </c>
      <c r="K6" s="44">
        <v>1605390</v>
      </c>
    </row>
    <row r="7" spans="2:11" ht="15">
      <c r="B7" s="45">
        <f>k_total_tec_0820!B8</f>
        <v>3</v>
      </c>
      <c r="C7" s="46" t="str">
        <f>k_total_tec_0820!C8</f>
        <v>BCR</v>
      </c>
      <c r="D7" s="43">
        <v>672383</v>
      </c>
      <c r="E7" s="43">
        <v>674421</v>
      </c>
      <c r="F7" s="43">
        <v>675614</v>
      </c>
      <c r="G7" s="43">
        <v>676921</v>
      </c>
      <c r="H7" s="43">
        <v>678863</v>
      </c>
      <c r="I7" s="43">
        <v>680328</v>
      </c>
      <c r="J7" s="43">
        <v>681126</v>
      </c>
      <c r="K7" s="44">
        <v>682032</v>
      </c>
    </row>
    <row r="8" spans="2:11" ht="15">
      <c r="B8" s="45">
        <f>k_total_tec_0820!B9</f>
        <v>4</v>
      </c>
      <c r="C8" s="46" t="str">
        <f>k_total_tec_0820!C9</f>
        <v>BRD</v>
      </c>
      <c r="D8" s="43">
        <v>458329</v>
      </c>
      <c r="E8" s="43">
        <v>460462</v>
      </c>
      <c r="F8" s="43">
        <v>461788</v>
      </c>
      <c r="G8" s="43">
        <v>463126</v>
      </c>
      <c r="H8" s="43">
        <v>465110</v>
      </c>
      <c r="I8" s="43">
        <v>466639</v>
      </c>
      <c r="J8" s="43">
        <v>467594</v>
      </c>
      <c r="K8" s="44">
        <v>468732</v>
      </c>
    </row>
    <row r="9" spans="2:11" ht="15">
      <c r="B9" s="45">
        <f>k_total_tec_0820!B10</f>
        <v>5</v>
      </c>
      <c r="C9" s="46" t="str">
        <f>k_total_tec_0820!C10</f>
        <v>VITAL</v>
      </c>
      <c r="D9" s="43">
        <v>938865</v>
      </c>
      <c r="E9" s="43">
        <v>940802</v>
      </c>
      <c r="F9" s="43">
        <v>941929</v>
      </c>
      <c r="G9" s="43">
        <v>943206</v>
      </c>
      <c r="H9" s="43">
        <v>945118</v>
      </c>
      <c r="I9" s="43">
        <v>946538</v>
      </c>
      <c r="J9" s="43">
        <v>947264</v>
      </c>
      <c r="K9" s="44">
        <v>948121</v>
      </c>
    </row>
    <row r="10" spans="2:11" ht="15">
      <c r="B10" s="45">
        <f>k_total_tec_0820!B11</f>
        <v>6</v>
      </c>
      <c r="C10" s="46" t="str">
        <f>k_total_tec_0820!C11</f>
        <v>ARIPI</v>
      </c>
      <c r="D10" s="43">
        <v>773647</v>
      </c>
      <c r="E10" s="43">
        <v>775567</v>
      </c>
      <c r="F10" s="43">
        <v>776713</v>
      </c>
      <c r="G10" s="43">
        <v>777990</v>
      </c>
      <c r="H10" s="43">
        <v>779895</v>
      </c>
      <c r="I10" s="43">
        <v>781319</v>
      </c>
      <c r="J10" s="43">
        <v>782036</v>
      </c>
      <c r="K10" s="44">
        <v>782891</v>
      </c>
    </row>
    <row r="11" spans="2:11" ht="15">
      <c r="B11" s="45">
        <f>k_total_tec_0820!B12</f>
        <v>7</v>
      </c>
      <c r="C11" s="46" t="str">
        <f>k_total_tec_0820!C12</f>
        <v>NN</v>
      </c>
      <c r="D11" s="43">
        <v>2019196</v>
      </c>
      <c r="E11" s="43">
        <v>2021089</v>
      </c>
      <c r="F11" s="43">
        <v>2022127</v>
      </c>
      <c r="G11" s="43">
        <v>2023329</v>
      </c>
      <c r="H11" s="43">
        <v>2025165</v>
      </c>
      <c r="I11" s="43">
        <v>2026515</v>
      </c>
      <c r="J11" s="43">
        <v>2027126</v>
      </c>
      <c r="K11" s="44">
        <v>2027844</v>
      </c>
    </row>
    <row r="12" spans="2:11" ht="15.75" thickBot="1">
      <c r="B12" s="101" t="s">
        <v>2</v>
      </c>
      <c r="C12" s="102"/>
      <c r="D12" s="53">
        <f t="shared" ref="D12:K12" si="0">SUM(D5:D11)</f>
        <v>7509558</v>
      </c>
      <c r="E12" s="53">
        <f t="shared" si="0"/>
        <v>7523201</v>
      </c>
      <c r="F12" s="53">
        <f t="shared" si="0"/>
        <v>7531201</v>
      </c>
      <c r="G12" s="53">
        <f t="shared" si="0"/>
        <v>7540064</v>
      </c>
      <c r="H12" s="53">
        <f t="shared" si="0"/>
        <v>7553346</v>
      </c>
      <c r="I12" s="53">
        <f t="shared" si="0"/>
        <v>7563259</v>
      </c>
      <c r="J12" s="53">
        <f t="shared" si="0"/>
        <v>7568421</v>
      </c>
      <c r="K12" s="54">
        <f t="shared" si="0"/>
        <v>7574466</v>
      </c>
    </row>
    <row r="17" spans="3:3" ht="18">
      <c r="C17" s="1"/>
    </row>
    <row r="18" spans="3:3" ht="18">
      <c r="C18" s="1"/>
    </row>
  </sheetData>
  <mergeCells count="12">
    <mergeCell ref="B12:C12"/>
    <mergeCell ref="B3:B4"/>
    <mergeCell ref="C3:C4"/>
    <mergeCell ref="K3:K4"/>
    <mergeCell ref="I3:I4"/>
    <mergeCell ref="H3:H4"/>
    <mergeCell ref="J3:J4"/>
    <mergeCell ref="G3:G4"/>
    <mergeCell ref="F3:F4"/>
    <mergeCell ref="E3:E4"/>
    <mergeCell ref="B2:K2"/>
    <mergeCell ref="D3:D4"/>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B1:R24"/>
  <sheetViews>
    <sheetView zoomScaleNormal="100" workbookViewId="0">
      <selection activeCell="E26" sqref="E26"/>
    </sheetView>
  </sheetViews>
  <sheetFormatPr defaultRowHeight="12.75"/>
  <cols>
    <col min="2" max="2" width="5.7109375" customWidth="1"/>
    <col min="3" max="3" width="19" customWidth="1"/>
    <col min="4" max="11" width="17.5703125" customWidth="1"/>
    <col min="12" max="12" width="18.42578125" customWidth="1"/>
    <col min="18" max="18" width="16.7109375" customWidth="1"/>
  </cols>
  <sheetData>
    <row r="1" spans="2:18" ht="13.5" thickBot="1"/>
    <row r="2" spans="2:18" ht="53.25" customHeight="1">
      <c r="B2" s="106" t="s">
        <v>204</v>
      </c>
      <c r="C2" s="107"/>
      <c r="D2" s="107"/>
      <c r="E2" s="107"/>
      <c r="F2" s="107"/>
      <c r="G2" s="107"/>
      <c r="H2" s="107"/>
      <c r="I2" s="107"/>
      <c r="J2" s="107"/>
      <c r="K2" s="107"/>
      <c r="L2" s="108"/>
    </row>
    <row r="3" spans="2:18" s="5" customFormat="1" ht="21" customHeight="1">
      <c r="B3" s="91" t="s">
        <v>4</v>
      </c>
      <c r="C3" s="85" t="s">
        <v>145</v>
      </c>
      <c r="D3" s="105" t="s">
        <v>157</v>
      </c>
      <c r="E3" s="105" t="s">
        <v>161</v>
      </c>
      <c r="F3" s="105" t="s">
        <v>165</v>
      </c>
      <c r="G3" s="105" t="s">
        <v>169</v>
      </c>
      <c r="H3" s="105" t="s">
        <v>173</v>
      </c>
      <c r="I3" s="105" t="s">
        <v>177</v>
      </c>
      <c r="J3" s="105" t="s">
        <v>181</v>
      </c>
      <c r="K3" s="105" t="s">
        <v>185</v>
      </c>
      <c r="L3" s="100" t="s">
        <v>2</v>
      </c>
    </row>
    <row r="4" spans="2:18">
      <c r="B4" s="91"/>
      <c r="C4" s="85"/>
      <c r="D4" s="105"/>
      <c r="E4" s="105"/>
      <c r="F4" s="105"/>
      <c r="G4" s="105"/>
      <c r="H4" s="105"/>
      <c r="I4" s="105"/>
      <c r="J4" s="105"/>
      <c r="K4" s="105"/>
      <c r="L4" s="100"/>
    </row>
    <row r="5" spans="2:18" s="8" customFormat="1" ht="36.75" customHeight="1">
      <c r="B5" s="91"/>
      <c r="C5" s="85"/>
      <c r="D5" s="55" t="s">
        <v>205</v>
      </c>
      <c r="E5" s="55" t="s">
        <v>206</v>
      </c>
      <c r="F5" s="55" t="s">
        <v>207</v>
      </c>
      <c r="G5" s="55" t="s">
        <v>208</v>
      </c>
      <c r="H5" s="55" t="s">
        <v>209</v>
      </c>
      <c r="I5" s="55" t="s">
        <v>210</v>
      </c>
      <c r="J5" s="55" t="s">
        <v>211</v>
      </c>
      <c r="K5" s="55" t="s">
        <v>212</v>
      </c>
      <c r="L5" s="100"/>
    </row>
    <row r="6" spans="2:18" ht="15.75">
      <c r="B6" s="41">
        <f>k_total_tec_0820!B6</f>
        <v>1</v>
      </c>
      <c r="C6" s="42" t="str">
        <f>k_total_tec_0820!C6</f>
        <v>METROPOLITAN LIFE</v>
      </c>
      <c r="D6" s="43">
        <v>22491397.043643422</v>
      </c>
      <c r="E6" s="43">
        <v>20979120.967741933</v>
      </c>
      <c r="F6" s="43">
        <v>21627117.912051581</v>
      </c>
      <c r="G6" s="43">
        <v>19143983.345042773</v>
      </c>
      <c r="H6" s="43">
        <v>18933157.536085244</v>
      </c>
      <c r="I6" s="43">
        <v>24450320.172082152</v>
      </c>
      <c r="J6" s="43">
        <v>21473790.91021366</v>
      </c>
      <c r="K6" s="43">
        <v>20887015.139703769</v>
      </c>
      <c r="L6" s="44">
        <f t="shared" ref="L6:L12" si="0">SUM(D6:K6)</f>
        <v>169985903.02656454</v>
      </c>
      <c r="R6" s="23"/>
    </row>
    <row r="7" spans="2:18" ht="15.75">
      <c r="B7" s="41">
        <f>k_total_tec_0820!B7</f>
        <v>2</v>
      </c>
      <c r="C7" s="42" t="str">
        <f>k_total_tec_0820!C7</f>
        <v>AZT VIITORUL TAU</v>
      </c>
      <c r="D7" s="43">
        <v>34236775.259094104</v>
      </c>
      <c r="E7" s="43">
        <v>31598583.953680728</v>
      </c>
      <c r="F7" s="43">
        <v>32245258.927095387</v>
      </c>
      <c r="G7" s="43">
        <v>28771502.87225689</v>
      </c>
      <c r="H7" s="43">
        <v>28487387.614347368</v>
      </c>
      <c r="I7" s="43">
        <v>36976824.339696787</v>
      </c>
      <c r="J7" s="43">
        <v>32187167.26359557</v>
      </c>
      <c r="K7" s="43">
        <v>31600807.450867765</v>
      </c>
      <c r="L7" s="44">
        <f t="shared" si="0"/>
        <v>256104307.68063462</v>
      </c>
      <c r="R7" s="23"/>
    </row>
    <row r="8" spans="2:18" ht="15.75">
      <c r="B8" s="41">
        <f>k_total_tec_0820!B8</f>
        <v>3</v>
      </c>
      <c r="C8" s="46" t="str">
        <f>k_total_tec_0820!C8</f>
        <v>BCR</v>
      </c>
      <c r="D8" s="43">
        <v>12054175.647219125</v>
      </c>
      <c r="E8" s="43">
        <v>11349814.929693962</v>
      </c>
      <c r="F8" s="43">
        <v>11487159.034551166</v>
      </c>
      <c r="G8" s="43">
        <v>10256985.163450014</v>
      </c>
      <c r="H8" s="43">
        <v>10183605.633221138</v>
      </c>
      <c r="I8" s="43">
        <v>13487058.884361621</v>
      </c>
      <c r="J8" s="43">
        <v>11654320.73607509</v>
      </c>
      <c r="K8" s="43">
        <v>11441976.777581749</v>
      </c>
      <c r="L8" s="44">
        <f t="shared" si="0"/>
        <v>91915096.806153864</v>
      </c>
      <c r="R8" s="23"/>
    </row>
    <row r="9" spans="2:18" ht="15.75">
      <c r="B9" s="41">
        <f>k_total_tec_0820!B9</f>
        <v>4</v>
      </c>
      <c r="C9" s="46" t="str">
        <f>k_total_tec_0820!C9</f>
        <v>BRD</v>
      </c>
      <c r="D9" s="43">
        <v>8001928.4446096038</v>
      </c>
      <c r="E9" s="43">
        <v>7524514.2679900741</v>
      </c>
      <c r="F9" s="43">
        <v>7792646.5118201356</v>
      </c>
      <c r="G9" s="43">
        <v>6682792.2883002022</v>
      </c>
      <c r="H9" s="43">
        <v>6684659.1777314311</v>
      </c>
      <c r="I9" s="43">
        <v>8998252.2906368282</v>
      </c>
      <c r="J9" s="43">
        <v>7727573.1752500925</v>
      </c>
      <c r="K9" s="43">
        <v>7602178.2300086161</v>
      </c>
      <c r="L9" s="44">
        <f t="shared" si="0"/>
        <v>61014544.386346981</v>
      </c>
      <c r="R9" s="23"/>
    </row>
    <row r="10" spans="2:18" ht="15.75">
      <c r="B10" s="41">
        <f>k_total_tec_0820!B10</f>
        <v>5</v>
      </c>
      <c r="C10" s="46" t="str">
        <f>k_total_tec_0820!C10</f>
        <v>VITAL</v>
      </c>
      <c r="D10" s="43">
        <v>17041061.976134442</v>
      </c>
      <c r="E10" s="43">
        <v>16024917.700578989</v>
      </c>
      <c r="F10" s="43">
        <v>16225731.112580592</v>
      </c>
      <c r="G10" s="43">
        <v>14298365.086580981</v>
      </c>
      <c r="H10" s="43">
        <v>14288351.539430484</v>
      </c>
      <c r="I10" s="43">
        <v>18877245.444580033</v>
      </c>
      <c r="J10" s="43">
        <v>16397782.717879049</v>
      </c>
      <c r="K10" s="43">
        <v>16074640.175604152</v>
      </c>
      <c r="L10" s="44">
        <f t="shared" si="0"/>
        <v>129228095.75336872</v>
      </c>
      <c r="R10" s="23"/>
    </row>
    <row r="11" spans="2:18" ht="15.75">
      <c r="B11" s="41">
        <f>k_total_tec_0820!B11</f>
        <v>6</v>
      </c>
      <c r="C11" s="46" t="str">
        <f>k_total_tec_0820!C11</f>
        <v>ARIPI</v>
      </c>
      <c r="D11" s="43">
        <v>14792292.208596557</v>
      </c>
      <c r="E11" s="43">
        <v>13893449.131513646</v>
      </c>
      <c r="F11" s="43">
        <v>14201090.882790543</v>
      </c>
      <c r="G11" s="43">
        <v>12455588.089432573</v>
      </c>
      <c r="H11" s="43">
        <v>12445209.903566193</v>
      </c>
      <c r="I11" s="43">
        <v>16395131.233324369</v>
      </c>
      <c r="J11" s="43">
        <v>14221312.831913054</v>
      </c>
      <c r="K11" s="43">
        <v>13935675.337463588</v>
      </c>
      <c r="L11" s="44">
        <f t="shared" si="0"/>
        <v>112339749.61860052</v>
      </c>
      <c r="R11" s="23"/>
    </row>
    <row r="12" spans="2:18" ht="15.75">
      <c r="B12" s="41">
        <f>k_total_tec_0820!B12</f>
        <v>7</v>
      </c>
      <c r="C12" s="46" t="str">
        <f>k_total_tec_0820!C12</f>
        <v>NN</v>
      </c>
      <c r="D12" s="43">
        <v>52901368.34716545</v>
      </c>
      <c r="E12" s="43">
        <v>49373600.703060381</v>
      </c>
      <c r="F12" s="43">
        <v>51202761.613489836</v>
      </c>
      <c r="G12" s="43">
        <v>45688207.62904492</v>
      </c>
      <c r="H12" s="43">
        <v>44897659.363578171</v>
      </c>
      <c r="I12" s="43">
        <v>56442085.668783218</v>
      </c>
      <c r="J12" s="43">
        <v>50061951.34000247</v>
      </c>
      <c r="K12" s="43">
        <v>48915126.779633202</v>
      </c>
      <c r="L12" s="44">
        <f t="shared" si="0"/>
        <v>399482761.4447577</v>
      </c>
      <c r="R12" s="23"/>
    </row>
    <row r="13" spans="2:18" ht="15.75" thickBot="1">
      <c r="B13" s="101" t="s">
        <v>2</v>
      </c>
      <c r="C13" s="102"/>
      <c r="D13" s="39">
        <f t="shared" ref="D13:L13" si="1">SUM(D6:D12)</f>
        <v>161518998.92646271</v>
      </c>
      <c r="E13" s="39">
        <f t="shared" si="1"/>
        <v>150744001.65425971</v>
      </c>
      <c r="F13" s="39">
        <f t="shared" si="1"/>
        <v>154781765.99437925</v>
      </c>
      <c r="G13" s="39">
        <f t="shared" si="1"/>
        <v>137297424.47410834</v>
      </c>
      <c r="H13" s="39">
        <f t="shared" si="1"/>
        <v>135920030.76796001</v>
      </c>
      <c r="I13" s="39">
        <f t="shared" si="1"/>
        <v>175626918.033465</v>
      </c>
      <c r="J13" s="39">
        <f t="shared" si="1"/>
        <v>153723898.974929</v>
      </c>
      <c r="K13" s="39">
        <f t="shared" si="1"/>
        <v>150457419.89086285</v>
      </c>
      <c r="L13" s="40">
        <f t="shared" si="1"/>
        <v>1220070458.7164268</v>
      </c>
      <c r="R13" s="24"/>
    </row>
    <row r="24" spans="4:12">
      <c r="D24" s="4"/>
      <c r="E24" s="4"/>
      <c r="F24" s="4"/>
      <c r="G24" s="4"/>
      <c r="H24" s="4"/>
      <c r="I24" s="4"/>
      <c r="J24" s="4"/>
      <c r="K24" s="4"/>
      <c r="L24" s="4"/>
    </row>
  </sheetData>
  <mergeCells count="13">
    <mergeCell ref="K3:K4"/>
    <mergeCell ref="C3:C5"/>
    <mergeCell ref="B13:C13"/>
    <mergeCell ref="B3:B5"/>
    <mergeCell ref="L3:L5"/>
    <mergeCell ref="D3:D4"/>
    <mergeCell ref="J3:J4"/>
    <mergeCell ref="B2:L2"/>
    <mergeCell ref="G3:G4"/>
    <mergeCell ref="F3:F4"/>
    <mergeCell ref="E3:E4"/>
    <mergeCell ref="I3:I4"/>
    <mergeCell ref="H3:H4"/>
  </mergeCells>
  <phoneticPr fontId="31" type="noConversion"/>
  <pageMargins left="0.28000000000000003" right="0.23" top="1" bottom="1" header="0.5" footer="0.5"/>
  <pageSetup paperSize="9" scale="75" orientation="landscape" r:id="rId1"/>
  <headerFooter alignWithMargins="0"/>
</worksheet>
</file>

<file path=xl/worksheets/sheet5.xml><?xml version="1.0" encoding="utf-8"?>
<worksheet xmlns="http://schemas.openxmlformats.org/spreadsheetml/2006/main" xmlns:r="http://schemas.openxmlformats.org/officeDocument/2006/relationships">
  <dimension ref="B2:N7"/>
  <sheetViews>
    <sheetView workbookViewId="0">
      <selection activeCell="N20" sqref="N20"/>
    </sheetView>
  </sheetViews>
  <sheetFormatPr defaultRowHeight="12.75"/>
  <cols>
    <col min="2" max="2" width="10.42578125" bestFit="1" customWidth="1"/>
    <col min="3" max="3" width="14" customWidth="1"/>
    <col min="4" max="10" width="13.140625" bestFit="1" customWidth="1"/>
  </cols>
  <sheetData>
    <row r="2" spans="2:14" ht="25.5">
      <c r="B2" s="56"/>
      <c r="C2" s="57" t="s">
        <v>158</v>
      </c>
      <c r="D2" s="57" t="s">
        <v>162</v>
      </c>
      <c r="E2" s="57" t="s">
        <v>166</v>
      </c>
      <c r="F2" s="57" t="s">
        <v>170</v>
      </c>
      <c r="G2" s="57" t="s">
        <v>174</v>
      </c>
      <c r="H2" s="57" t="s">
        <v>178</v>
      </c>
      <c r="I2" s="57" t="s">
        <v>182</v>
      </c>
      <c r="J2" s="57" t="s">
        <v>186</v>
      </c>
    </row>
    <row r="3" spans="2:14" ht="15">
      <c r="B3" s="58" t="s">
        <v>110</v>
      </c>
      <c r="C3" s="43">
        <v>161518999</v>
      </c>
      <c r="D3" s="43">
        <v>150744001.65425971</v>
      </c>
      <c r="E3" s="43">
        <v>154781765.99437925</v>
      </c>
      <c r="F3" s="43">
        <v>137297424</v>
      </c>
      <c r="G3" s="43">
        <v>135920030.76796001</v>
      </c>
      <c r="H3" s="43">
        <v>175626918</v>
      </c>
      <c r="I3" s="43">
        <v>153723899</v>
      </c>
      <c r="J3" s="43">
        <v>150457420</v>
      </c>
    </row>
    <row r="4" spans="2:14" ht="15" hidden="1">
      <c r="B4" s="58"/>
      <c r="C4" s="59"/>
      <c r="D4" s="59"/>
      <c r="E4" s="59"/>
      <c r="F4" s="59"/>
      <c r="G4" s="59"/>
      <c r="H4" s="59"/>
      <c r="I4" s="59"/>
      <c r="J4" s="59"/>
    </row>
    <row r="5" spans="2:14" ht="15">
      <c r="B5" s="58" t="s">
        <v>111</v>
      </c>
      <c r="C5" s="43">
        <v>782365727</v>
      </c>
      <c r="D5" s="43">
        <v>728997992</v>
      </c>
      <c r="E5" s="43">
        <v>749019922</v>
      </c>
      <c r="F5" s="43">
        <v>664437156</v>
      </c>
      <c r="G5" s="43">
        <v>658219933</v>
      </c>
      <c r="H5" s="43">
        <v>849138586</v>
      </c>
      <c r="I5" s="43">
        <v>746821446</v>
      </c>
      <c r="J5" s="43">
        <v>733419739</v>
      </c>
    </row>
    <row r="6" spans="2:14" ht="15">
      <c r="B6" s="58" t="s">
        <v>112</v>
      </c>
      <c r="C6" s="60">
        <v>4.8437999999999999</v>
      </c>
      <c r="D6" s="60">
        <v>4.8360000000000003</v>
      </c>
      <c r="E6" s="60">
        <v>4.8391999999999999</v>
      </c>
      <c r="F6" s="60">
        <v>4.8394000000000004</v>
      </c>
      <c r="G6" s="60">
        <v>4.8426999999999998</v>
      </c>
      <c r="H6" s="60">
        <v>4.8349000000000002</v>
      </c>
      <c r="I6" s="60">
        <v>4.8582000000000001</v>
      </c>
      <c r="J6" s="60">
        <v>4.8746</v>
      </c>
    </row>
    <row r="7" spans="2:14" ht="38.25">
      <c r="B7" s="56"/>
      <c r="C7" s="55" t="s">
        <v>159</v>
      </c>
      <c r="D7" s="55" t="s">
        <v>163</v>
      </c>
      <c r="E7" s="55" t="s">
        <v>167</v>
      </c>
      <c r="F7" s="55" t="s">
        <v>172</v>
      </c>
      <c r="G7" s="55" t="s">
        <v>175</v>
      </c>
      <c r="H7" s="55" t="s">
        <v>179</v>
      </c>
      <c r="I7" s="55" t="s">
        <v>184</v>
      </c>
      <c r="J7" s="55" t="s">
        <v>196</v>
      </c>
      <c r="N7" s="30"/>
    </row>
  </sheetData>
  <phoneticPr fontId="31" type="noConversion"/>
  <pageMargins left="0.75" right="0.75" top="1" bottom="1" header="0.5" footer="0.5"/>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K19"/>
  <sheetViews>
    <sheetView zoomScaleNormal="100" workbookViewId="0">
      <selection activeCell="F22" sqref="F22"/>
    </sheetView>
  </sheetViews>
  <sheetFormatPr defaultRowHeight="12.75"/>
  <cols>
    <col min="2" max="2" width="5.42578125" customWidth="1"/>
    <col min="3" max="3" width="17.140625" customWidth="1"/>
    <col min="4" max="11" width="16.85546875" customWidth="1"/>
  </cols>
  <sheetData>
    <row r="1" spans="2:11" ht="13.5" thickBot="1"/>
    <row r="2" spans="2:11" s="2" customFormat="1" ht="42.75" customHeight="1">
      <c r="B2" s="86" t="s">
        <v>221</v>
      </c>
      <c r="C2" s="87"/>
      <c r="D2" s="87"/>
      <c r="E2" s="87"/>
      <c r="F2" s="87"/>
      <c r="G2" s="87"/>
      <c r="H2" s="87"/>
      <c r="I2" s="87"/>
      <c r="J2" s="87"/>
      <c r="K2" s="88"/>
    </row>
    <row r="3" spans="2:11" ht="12.75" customHeight="1">
      <c r="B3" s="91" t="s">
        <v>4</v>
      </c>
      <c r="C3" s="85" t="s">
        <v>3</v>
      </c>
      <c r="D3" s="104" t="s">
        <v>157</v>
      </c>
      <c r="E3" s="104" t="s">
        <v>161</v>
      </c>
      <c r="F3" s="104" t="s">
        <v>165</v>
      </c>
      <c r="G3" s="104" t="s">
        <v>169</v>
      </c>
      <c r="H3" s="104" t="s">
        <v>173</v>
      </c>
      <c r="I3" s="104" t="s">
        <v>177</v>
      </c>
      <c r="J3" s="104" t="s">
        <v>181</v>
      </c>
      <c r="K3" s="103" t="s">
        <v>185</v>
      </c>
    </row>
    <row r="4" spans="2:11" ht="21.75" customHeight="1">
      <c r="B4" s="91"/>
      <c r="C4" s="85"/>
      <c r="D4" s="85"/>
      <c r="E4" s="85"/>
      <c r="F4" s="85"/>
      <c r="G4" s="85"/>
      <c r="H4" s="85"/>
      <c r="I4" s="85"/>
      <c r="J4" s="85"/>
      <c r="K4" s="100"/>
    </row>
    <row r="5" spans="2:11" ht="25.5">
      <c r="B5" s="91"/>
      <c r="C5" s="85"/>
      <c r="D5" s="55" t="s">
        <v>213</v>
      </c>
      <c r="E5" s="55" t="s">
        <v>214</v>
      </c>
      <c r="F5" s="55" t="s">
        <v>215</v>
      </c>
      <c r="G5" s="55" t="s">
        <v>216</v>
      </c>
      <c r="H5" s="55" t="s">
        <v>217</v>
      </c>
      <c r="I5" s="55" t="s">
        <v>218</v>
      </c>
      <c r="J5" s="55" t="s">
        <v>219</v>
      </c>
      <c r="K5" s="61" t="s">
        <v>220</v>
      </c>
    </row>
    <row r="6" spans="2:11" ht="15">
      <c r="B6" s="41">
        <f>k_total_tec_0820!B6</f>
        <v>1</v>
      </c>
      <c r="C6" s="42" t="str">
        <f>k_total_tec_0820!C6</f>
        <v>METROPOLITAN LIFE</v>
      </c>
      <c r="D6" s="64">
        <f>sume_euro_0820!D6/evolutie_rp_0820!D5</f>
        <v>21.413627745580605</v>
      </c>
      <c r="E6" s="64">
        <f>sume_euro_0820!E6/evolutie_rp_0820!E5</f>
        <v>19.937771179059649</v>
      </c>
      <c r="F6" s="64">
        <f>sume_euro_0820!F6/evolutie_rp_0820!F5</f>
        <v>20.531768589566784</v>
      </c>
      <c r="G6" s="64">
        <f>sume_euro_0820!G6/evolutie_rp_0820!G5</f>
        <v>18.152631816291464</v>
      </c>
      <c r="H6" s="64">
        <f>sume_euro_0820!H6/evolutie_rp_0820!H5</f>
        <v>17.92053952943499</v>
      </c>
      <c r="I6" s="64">
        <f>sume_euro_0820!I6/evolutie_rp_0820!I5</f>
        <v>23.111975033799901</v>
      </c>
      <c r="J6" s="64">
        <f>sume_euro_0820!J6/evolutie_rp_0820!J5</f>
        <v>20.284740019736734</v>
      </c>
      <c r="K6" s="65">
        <f>sume_euro_0820!K6/evolutie_rp_0820!K5</f>
        <v>19.714849073207166</v>
      </c>
    </row>
    <row r="7" spans="2:11" ht="15">
      <c r="B7" s="45">
        <f>k_total_tec_0820!B7</f>
        <v>2</v>
      </c>
      <c r="C7" s="42" t="str">
        <f>k_total_tec_0820!C7</f>
        <v>AZT VIITORUL TAU</v>
      </c>
      <c r="D7" s="64">
        <f>sume_euro_0820!D7/evolutie_rp_0820!D6</f>
        <v>21.440772278111321</v>
      </c>
      <c r="E7" s="64">
        <f>sume_euro_0820!E7/evolutie_rp_0820!E6</f>
        <v>19.766039642494341</v>
      </c>
      <c r="F7" s="64">
        <f>sume_euro_0820!F7/evolutie_rp_0820!F6</f>
        <v>20.157305692257012</v>
      </c>
      <c r="G7" s="64">
        <f>sume_euro_0820!G7/evolutie_rp_0820!G6</f>
        <v>17.972304527670339</v>
      </c>
      <c r="H7" s="64">
        <f>sume_euro_0820!H7/evolutie_rp_0820!H6</f>
        <v>17.774744578859259</v>
      </c>
      <c r="I7" s="64">
        <f>sume_euro_0820!I7/evolutie_rp_0820!I6</f>
        <v>23.05269616873229</v>
      </c>
      <c r="J7" s="64">
        <f>sume_euro_0820!J7/evolutie_rp_0820!J6</f>
        <v>20.05859648734625</v>
      </c>
      <c r="K7" s="65">
        <f>sume_euro_0820!K7/evolutie_rp_0820!K6</f>
        <v>19.684193529838709</v>
      </c>
    </row>
    <row r="8" spans="2:11" ht="15">
      <c r="B8" s="45">
        <f>k_total_tec_0820!B8</f>
        <v>3</v>
      </c>
      <c r="C8" s="46" t="str">
        <f>k_total_tec_0820!C8</f>
        <v>BCR</v>
      </c>
      <c r="D8" s="64">
        <f>sume_euro_0820!D8/evolutie_rp_0820!D7</f>
        <v>17.92754374697029</v>
      </c>
      <c r="E8" s="64">
        <f>sume_euro_0820!E8/evolutie_rp_0820!E7</f>
        <v>16.828976158355037</v>
      </c>
      <c r="F8" s="64">
        <f>sume_euro_0820!F8/evolutie_rp_0820!F7</f>
        <v>17.00254736365908</v>
      </c>
      <c r="G8" s="64">
        <f>sume_euro_0820!G8/evolutie_rp_0820!G7</f>
        <v>15.152410936357439</v>
      </c>
      <c r="H8" s="64">
        <f>sume_euro_0820!H8/evolutie_rp_0820!H7</f>
        <v>15.000973146601211</v>
      </c>
      <c r="I8" s="64">
        <f>sume_euro_0820!I8/evolutie_rp_0820!I7</f>
        <v>19.824347791597024</v>
      </c>
      <c r="J8" s="64">
        <f>sume_euro_0820!J8/evolutie_rp_0820!J7</f>
        <v>17.110374198129406</v>
      </c>
      <c r="K8" s="65">
        <f>sume_euro_0820!K8/evolutie_rp_0820!K7</f>
        <v>16.776304891239342</v>
      </c>
    </row>
    <row r="9" spans="2:11" ht="15">
      <c r="B9" s="45">
        <f>k_total_tec_0820!B9</f>
        <v>4</v>
      </c>
      <c r="C9" s="46" t="str">
        <f>k_total_tec_0820!C9</f>
        <v>BRD</v>
      </c>
      <c r="D9" s="64">
        <f>sume_euro_0820!D9/evolutie_rp_0820!D8</f>
        <v>17.458918036191477</v>
      </c>
      <c r="E9" s="64">
        <f>sume_euro_0820!E9/evolutie_rp_0820!E8</f>
        <v>16.341227436770186</v>
      </c>
      <c r="F9" s="64">
        <f>sume_euro_0820!F9/evolutie_rp_0820!F8</f>
        <v>16.87494372270422</v>
      </c>
      <c r="G9" s="64">
        <f>sume_euro_0820!G9/evolutie_rp_0820!G8</f>
        <v>14.429749762052232</v>
      </c>
      <c r="H9" s="64">
        <f>sume_euro_0820!H9/evolutie_rp_0820!H8</f>
        <v>14.372211256974547</v>
      </c>
      <c r="I9" s="64">
        <f>sume_euro_0820!I9/evolutie_rp_0820!I8</f>
        <v>19.283112407314494</v>
      </c>
      <c r="J9" s="64">
        <f>sume_euro_0820!J9/evolutie_rp_0820!J8</f>
        <v>16.526245365103257</v>
      </c>
      <c r="K9" s="65">
        <f>sume_euro_0820!K9/evolutie_rp_0820!K8</f>
        <v>16.218603018374285</v>
      </c>
    </row>
    <row r="10" spans="2:11" ht="15">
      <c r="B10" s="45">
        <f>k_total_tec_0820!B10</f>
        <v>5</v>
      </c>
      <c r="C10" s="46" t="str">
        <f>k_total_tec_0820!C10</f>
        <v>VITAL</v>
      </c>
      <c r="D10" s="64">
        <f>sume_euro_0820!D10/evolutie_rp_0820!D9</f>
        <v>18.150705347557363</v>
      </c>
      <c r="E10" s="64">
        <f>sume_euro_0820!E10/evolutie_rp_0820!E9</f>
        <v>17.033252162069161</v>
      </c>
      <c r="F10" s="64">
        <f>sume_euro_0820!F10/evolutie_rp_0820!F9</f>
        <v>17.226065990728166</v>
      </c>
      <c r="G10" s="64">
        <f>sume_euro_0820!G10/evolutie_rp_0820!G9</f>
        <v>15.159323717810299</v>
      </c>
      <c r="H10" s="64">
        <f>sume_euro_0820!H10/evolutie_rp_0820!H9</f>
        <v>15.118060961097434</v>
      </c>
      <c r="I10" s="64">
        <f>sume_euro_0820!I10/evolutie_rp_0820!I9</f>
        <v>19.943462855775504</v>
      </c>
      <c r="J10" s="64">
        <f>sume_euro_0820!J10/evolutie_rp_0820!J9</f>
        <v>17.310678668121081</v>
      </c>
      <c r="K10" s="65">
        <f>sume_euro_0820!K10/evolutie_rp_0820!K9</f>
        <v>16.954207506852132</v>
      </c>
    </row>
    <row r="11" spans="2:11" ht="15">
      <c r="B11" s="45">
        <f>k_total_tec_0820!B11</f>
        <v>6</v>
      </c>
      <c r="C11" s="46" t="str">
        <f>k_total_tec_0820!C11</f>
        <v>ARIPI</v>
      </c>
      <c r="D11" s="64">
        <f>sume_euro_0820!D11/evolutie_rp_0820!D10</f>
        <v>19.120208840203034</v>
      </c>
      <c r="E11" s="64">
        <f>sume_euro_0820!E11/evolutie_rp_0820!E10</f>
        <v>17.913925078701965</v>
      </c>
      <c r="F11" s="64">
        <f>sume_euro_0820!F11/evolutie_rp_0820!F10</f>
        <v>18.283575635776074</v>
      </c>
      <c r="G11" s="64">
        <f>sume_euro_0820!G11/evolutie_rp_0820!G10</f>
        <v>16.009959111855643</v>
      </c>
      <c r="H11" s="64">
        <f>sume_euro_0820!H11/evolutie_rp_0820!H10</f>
        <v>15.957545443381727</v>
      </c>
      <c r="I11" s="64">
        <f>sume_euro_0820!I11/evolutie_rp_0820!I10</f>
        <v>20.983914679310715</v>
      </c>
      <c r="J11" s="64">
        <f>sume_euro_0820!J11/evolutie_rp_0820!J10</f>
        <v>18.184984875265403</v>
      </c>
      <c r="K11" s="65">
        <f>sume_euro_0820!K11/evolutie_rp_0820!K10</f>
        <v>17.800275309670933</v>
      </c>
    </row>
    <row r="12" spans="2:11" ht="15">
      <c r="B12" s="45">
        <f>k_total_tec_0820!B12</f>
        <v>7</v>
      </c>
      <c r="C12" s="46" t="str">
        <f>k_total_tec_0820!C12</f>
        <v>NN</v>
      </c>
      <c r="D12" s="64">
        <f>sume_euro_0820!D12/evolutie_rp_0820!D11</f>
        <v>26.199224021425088</v>
      </c>
      <c r="E12" s="64">
        <f>sume_euro_0820!E12/evolutie_rp_0820!E11</f>
        <v>24.429206582718713</v>
      </c>
      <c r="F12" s="64">
        <f>sume_euro_0820!F12/evolutie_rp_0820!F11</f>
        <v>25.32123927601473</v>
      </c>
      <c r="G12" s="64">
        <f>sume_euro_0820!G12/evolutie_rp_0820!G11</f>
        <v>22.580711109782403</v>
      </c>
      <c r="H12" s="64">
        <f>sume_euro_0820!H12/evolutie_rp_0820!H11</f>
        <v>22.169877201896227</v>
      </c>
      <c r="I12" s="64">
        <f>sume_euro_0820!I12/evolutie_rp_0820!I11</f>
        <v>27.851797627347054</v>
      </c>
      <c r="J12" s="64">
        <f>sume_euro_0820!J12/evolutie_rp_0820!J11</f>
        <v>24.696023503226968</v>
      </c>
      <c r="K12" s="65">
        <f>sume_euro_0820!K12/evolutie_rp_0820!K11</f>
        <v>24.121740518320543</v>
      </c>
    </row>
    <row r="13" spans="2:11" ht="15.75" thickBot="1">
      <c r="B13" s="101" t="s">
        <v>2</v>
      </c>
      <c r="C13" s="102"/>
      <c r="D13" s="62">
        <f>sume_euro_0820!D13/evolutie_rp_0820!D12</f>
        <v>21.508456147014606</v>
      </c>
      <c r="E13" s="62">
        <f>sume_euro_0820!E13/evolutie_rp_0820!E12</f>
        <v>20.037215761516901</v>
      </c>
      <c r="F13" s="62">
        <f>sume_euro_0820!F13/evolutie_rp_0820!F12</f>
        <v>20.55206945006238</v>
      </c>
      <c r="G13" s="62">
        <f>sume_euro_0820!G13/evolutie_rp_0820!G12</f>
        <v>18.209052930334323</v>
      </c>
      <c r="H13" s="62">
        <f>sume_euro_0820!H13/evolutie_rp_0820!H12</f>
        <v>17.994678221805277</v>
      </c>
      <c r="I13" s="62">
        <f>sume_euro_0820!I13/evolutie_rp_0820!I12</f>
        <v>23.221063569747511</v>
      </c>
      <c r="J13" s="62">
        <f>sume_euro_0820!J13/evolutie_rp_0820!J12</f>
        <v>20.311224623330151</v>
      </c>
      <c r="K13" s="63">
        <f>sume_euro_0820!K13/evolutie_rp_0820!K12</f>
        <v>19.86376595932477</v>
      </c>
    </row>
    <row r="18" spans="3:3" ht="18">
      <c r="C18" s="1"/>
    </row>
    <row r="19" spans="3:3" ht="18">
      <c r="C19" s="1"/>
    </row>
  </sheetData>
  <mergeCells count="12">
    <mergeCell ref="B13:C13"/>
    <mergeCell ref="C3:C5"/>
    <mergeCell ref="B3:B5"/>
    <mergeCell ref="E3:E4"/>
    <mergeCell ref="D3:D4"/>
    <mergeCell ref="K3:K4"/>
    <mergeCell ref="I3:I4"/>
    <mergeCell ref="H3:H4"/>
    <mergeCell ref="G3:G4"/>
    <mergeCell ref="J3:J4"/>
    <mergeCell ref="F3:F4"/>
    <mergeCell ref="B2:K2"/>
  </mergeCells>
  <phoneticPr fontId="0" type="noConversion"/>
  <printOptions horizontalCentered="1" verticalCentered="1"/>
  <pageMargins left="0" right="0" top="0" bottom="0" header="0" footer="0"/>
  <pageSetup paperSize="9" scale="94"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G19" sqref="G19"/>
    </sheetView>
  </sheetViews>
  <sheetFormatPr defaultRowHeight="12.75"/>
  <cols>
    <col min="2" max="2" width="5.7109375" customWidth="1"/>
    <col min="3" max="3" width="18.28515625" customWidth="1"/>
    <col min="4" max="4" width="19.5703125" customWidth="1"/>
    <col min="5" max="6" width="16.5703125" customWidth="1"/>
    <col min="7" max="7" width="16.28515625" customWidth="1"/>
    <col min="8" max="8" width="9.5703125" bestFit="1" customWidth="1"/>
    <col min="9" max="9" width="7" bestFit="1" customWidth="1"/>
    <col min="10" max="10" width="10.85546875" customWidth="1"/>
    <col min="11" max="11" width="13" customWidth="1"/>
    <col min="12" max="12" width="18.140625" customWidth="1"/>
    <col min="13" max="13" width="20.5703125" customWidth="1"/>
  </cols>
  <sheetData>
    <row r="1" spans="2:15" ht="13.5" thickBot="1"/>
    <row r="2" spans="2:15" s="2" customFormat="1" ht="43.5" customHeight="1">
      <c r="B2" s="86" t="s">
        <v>221</v>
      </c>
      <c r="C2" s="87"/>
      <c r="D2" s="87"/>
      <c r="E2" s="87"/>
      <c r="F2" s="87"/>
      <c r="G2" s="87"/>
      <c r="H2" s="87"/>
      <c r="I2" s="87"/>
      <c r="J2" s="87"/>
      <c r="K2" s="87"/>
      <c r="L2" s="87"/>
      <c r="M2" s="88"/>
      <c r="N2" s="3"/>
      <c r="O2" s="3"/>
    </row>
    <row r="3" spans="2:15" ht="27" customHeight="1">
      <c r="B3" s="91" t="s">
        <v>4</v>
      </c>
      <c r="C3" s="85" t="s">
        <v>3</v>
      </c>
      <c r="D3" s="85" t="s">
        <v>187</v>
      </c>
      <c r="E3" s="85" t="s">
        <v>188</v>
      </c>
      <c r="F3" s="85" t="s">
        <v>189</v>
      </c>
      <c r="G3" s="85" t="s">
        <v>190</v>
      </c>
      <c r="H3" s="85" t="s">
        <v>147</v>
      </c>
      <c r="I3" s="85"/>
      <c r="J3" s="85"/>
      <c r="K3" s="85"/>
      <c r="L3" s="85" t="s">
        <v>191</v>
      </c>
      <c r="M3" s="100" t="s">
        <v>192</v>
      </c>
    </row>
    <row r="4" spans="2:15" ht="51">
      <c r="B4" s="110"/>
      <c r="C4" s="109"/>
      <c r="D4" s="109"/>
      <c r="E4" s="109"/>
      <c r="F4" s="109"/>
      <c r="G4" s="85"/>
      <c r="H4" s="36" t="s">
        <v>123</v>
      </c>
      <c r="I4" s="36" t="s">
        <v>124</v>
      </c>
      <c r="J4" s="36" t="s">
        <v>152</v>
      </c>
      <c r="K4" s="36" t="s">
        <v>153</v>
      </c>
      <c r="L4" s="109"/>
      <c r="M4" s="111"/>
    </row>
    <row r="5" spans="2:15" ht="15.75">
      <c r="B5" s="41">
        <f>k_total_tec_0820!B6</f>
        <v>1</v>
      </c>
      <c r="C5" s="42" t="str">
        <f>k_total_tec_0820!C6</f>
        <v>METROPOLITAN LIFE</v>
      </c>
      <c r="D5" s="43">
        <v>1058618</v>
      </c>
      <c r="E5" s="59">
        <v>7</v>
      </c>
      <c r="F5" s="43">
        <v>3</v>
      </c>
      <c r="G5" s="43">
        <v>24</v>
      </c>
      <c r="H5" s="43">
        <v>90</v>
      </c>
      <c r="I5" s="43">
        <v>0</v>
      </c>
      <c r="J5" s="43">
        <v>0</v>
      </c>
      <c r="K5" s="43">
        <v>0</v>
      </c>
      <c r="L5" s="43">
        <v>908</v>
      </c>
      <c r="M5" s="44">
        <f>D5-E5+F5+G5-H5+I5+L5+J5+K5</f>
        <v>1059456</v>
      </c>
      <c r="N5" s="66"/>
      <c r="O5" s="4"/>
    </row>
    <row r="6" spans="2:15" ht="15.75">
      <c r="B6" s="45">
        <f>k_total_tec_0820!B7</f>
        <v>2</v>
      </c>
      <c r="C6" s="42" t="str">
        <f>k_total_tec_0820!C7</f>
        <v>AZT VIITORUL TAU</v>
      </c>
      <c r="D6" s="43">
        <v>1604657</v>
      </c>
      <c r="E6" s="59">
        <v>12</v>
      </c>
      <c r="F6" s="43">
        <v>2</v>
      </c>
      <c r="G6" s="43">
        <v>5</v>
      </c>
      <c r="H6" s="43">
        <v>171</v>
      </c>
      <c r="I6" s="43">
        <v>1</v>
      </c>
      <c r="J6" s="43">
        <v>0</v>
      </c>
      <c r="K6" s="43">
        <v>0</v>
      </c>
      <c r="L6" s="43">
        <v>908</v>
      </c>
      <c r="M6" s="44">
        <f t="shared" ref="M6:M11" si="0">D6-E6+F6+G6-H6+I6+L6+J6+K6</f>
        <v>1605390</v>
      </c>
      <c r="N6" s="66"/>
      <c r="O6" s="4"/>
    </row>
    <row r="7" spans="2:15" ht="15.75">
      <c r="B7" s="45">
        <f>k_total_tec_0820!B8</f>
        <v>3</v>
      </c>
      <c r="C7" s="46" t="str">
        <f>k_total_tec_0820!C8</f>
        <v>BCR</v>
      </c>
      <c r="D7" s="43">
        <v>681126</v>
      </c>
      <c r="E7" s="59">
        <v>3</v>
      </c>
      <c r="F7" s="43">
        <v>10</v>
      </c>
      <c r="G7" s="43">
        <v>25</v>
      </c>
      <c r="H7" s="43">
        <v>35</v>
      </c>
      <c r="I7" s="43">
        <v>1</v>
      </c>
      <c r="J7" s="43">
        <v>0</v>
      </c>
      <c r="K7" s="43">
        <v>0</v>
      </c>
      <c r="L7" s="43">
        <v>908</v>
      </c>
      <c r="M7" s="44">
        <f t="shared" si="0"/>
        <v>682032</v>
      </c>
      <c r="N7" s="66"/>
      <c r="O7" s="4"/>
    </row>
    <row r="8" spans="2:15" ht="15.75">
      <c r="B8" s="45">
        <f>k_total_tec_0820!B9</f>
        <v>4</v>
      </c>
      <c r="C8" s="46" t="str">
        <f>k_total_tec_0820!C9</f>
        <v>BRD</v>
      </c>
      <c r="D8" s="43">
        <v>467594</v>
      </c>
      <c r="E8" s="59">
        <v>5</v>
      </c>
      <c r="F8" s="43">
        <v>4</v>
      </c>
      <c r="G8" s="43">
        <v>239</v>
      </c>
      <c r="H8" s="43">
        <v>19</v>
      </c>
      <c r="I8" s="43">
        <v>0</v>
      </c>
      <c r="J8" s="43">
        <v>0</v>
      </c>
      <c r="K8" s="43">
        <v>0</v>
      </c>
      <c r="L8" s="43">
        <v>919</v>
      </c>
      <c r="M8" s="44">
        <f t="shared" si="0"/>
        <v>468732</v>
      </c>
      <c r="N8" s="66"/>
      <c r="O8" s="4"/>
    </row>
    <row r="9" spans="2:15" ht="15.75">
      <c r="B9" s="45">
        <f>k_total_tec_0820!B10</f>
        <v>5</v>
      </c>
      <c r="C9" s="46" t="str">
        <f>k_total_tec_0820!C10</f>
        <v>VITAL</v>
      </c>
      <c r="D9" s="43">
        <v>947264</v>
      </c>
      <c r="E9" s="59">
        <v>8</v>
      </c>
      <c r="F9" s="43">
        <v>2</v>
      </c>
      <c r="G9" s="43">
        <v>0</v>
      </c>
      <c r="H9" s="43">
        <v>47</v>
      </c>
      <c r="I9" s="43">
        <v>0</v>
      </c>
      <c r="J9" s="43">
        <v>0</v>
      </c>
      <c r="K9" s="43">
        <v>2</v>
      </c>
      <c r="L9" s="43">
        <v>908</v>
      </c>
      <c r="M9" s="44">
        <f t="shared" si="0"/>
        <v>948121</v>
      </c>
      <c r="N9" s="66"/>
      <c r="O9" s="4"/>
    </row>
    <row r="10" spans="2:15" ht="15.75">
      <c r="B10" s="45">
        <f>k_total_tec_0820!B11</f>
        <v>6</v>
      </c>
      <c r="C10" s="46" t="str">
        <f>k_total_tec_0820!C11</f>
        <v>ARIPI</v>
      </c>
      <c r="D10" s="43">
        <v>782036</v>
      </c>
      <c r="E10" s="59">
        <v>6</v>
      </c>
      <c r="F10" s="43">
        <v>0</v>
      </c>
      <c r="G10" s="43">
        <v>1</v>
      </c>
      <c r="H10" s="43">
        <v>48</v>
      </c>
      <c r="I10" s="43">
        <v>0</v>
      </c>
      <c r="J10" s="43">
        <v>0</v>
      </c>
      <c r="K10" s="43">
        <v>0</v>
      </c>
      <c r="L10" s="43">
        <v>908</v>
      </c>
      <c r="M10" s="44">
        <f t="shared" si="0"/>
        <v>782891</v>
      </c>
      <c r="N10" s="66"/>
      <c r="O10" s="4"/>
    </row>
    <row r="11" spans="2:15" ht="15.75">
      <c r="B11" s="45">
        <f>k_total_tec_0820!B12</f>
        <v>7</v>
      </c>
      <c r="C11" s="46" t="str">
        <f>k_total_tec_0820!C12</f>
        <v>NN</v>
      </c>
      <c r="D11" s="43">
        <v>2027126</v>
      </c>
      <c r="E11" s="59">
        <v>3</v>
      </c>
      <c r="F11" s="43">
        <v>23</v>
      </c>
      <c r="G11" s="43">
        <v>3</v>
      </c>
      <c r="H11" s="43">
        <v>214</v>
      </c>
      <c r="I11" s="43">
        <v>1</v>
      </c>
      <c r="J11" s="43">
        <v>0</v>
      </c>
      <c r="K11" s="43">
        <v>0</v>
      </c>
      <c r="L11" s="43">
        <v>908</v>
      </c>
      <c r="M11" s="44">
        <f t="shared" si="0"/>
        <v>2027844</v>
      </c>
      <c r="N11" s="66"/>
      <c r="O11" s="4"/>
    </row>
    <row r="12" spans="2:15" ht="15.75" thickBot="1">
      <c r="B12" s="101" t="s">
        <v>2</v>
      </c>
      <c r="C12" s="102"/>
      <c r="D12" s="39">
        <f t="shared" ref="D12:M12" si="1">SUM(D5:D11)</f>
        <v>7568421</v>
      </c>
      <c r="E12" s="39">
        <f t="shared" si="1"/>
        <v>44</v>
      </c>
      <c r="F12" s="39">
        <f t="shared" si="1"/>
        <v>44</v>
      </c>
      <c r="G12" s="39">
        <f t="shared" si="1"/>
        <v>297</v>
      </c>
      <c r="H12" s="39">
        <f t="shared" si="1"/>
        <v>624</v>
      </c>
      <c r="I12" s="39">
        <f t="shared" si="1"/>
        <v>3</v>
      </c>
      <c r="J12" s="39">
        <f t="shared" si="1"/>
        <v>0</v>
      </c>
      <c r="K12" s="39">
        <f t="shared" si="1"/>
        <v>2</v>
      </c>
      <c r="L12" s="39">
        <f t="shared" si="1"/>
        <v>6367</v>
      </c>
      <c r="M12" s="40">
        <f t="shared" si="1"/>
        <v>7574466</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F3:F4"/>
    <mergeCell ref="B3:B4"/>
    <mergeCell ref="B12:C12"/>
    <mergeCell ref="L3:L4"/>
    <mergeCell ref="C3:C4"/>
    <mergeCell ref="M3:M4"/>
    <mergeCell ref="D3:D4"/>
    <mergeCell ref="G3:G4"/>
    <mergeCell ref="B2:M2"/>
    <mergeCell ref="H3:K3"/>
    <mergeCell ref="E3:E4"/>
  </mergeCells>
  <phoneticPr fontId="0" type="noConversion"/>
  <printOptions horizontalCentered="1" verticalCentered="1"/>
  <pageMargins left="0" right="0" top="0" bottom="0" header="0" footer="0"/>
  <pageSetup paperSize="9" scale="75" orientation="landscape" r:id="rId1"/>
  <headerFooter alignWithMargins="0"/>
</worksheet>
</file>

<file path=xl/worksheets/sheet8.xml><?xml version="1.0" encoding="utf-8"?>
<worksheet xmlns="http://schemas.openxmlformats.org/spreadsheetml/2006/main" xmlns:r="http://schemas.openxmlformats.org/officeDocument/2006/relationships">
  <dimension ref="B2:I3"/>
  <sheetViews>
    <sheetView workbookViewId="0">
      <selection activeCell="E38" sqref="E38"/>
    </sheetView>
  </sheetViews>
  <sheetFormatPr defaultRowHeight="12.75"/>
  <cols>
    <col min="2" max="9" width="16.140625" customWidth="1"/>
  </cols>
  <sheetData>
    <row r="2" spans="2:9">
      <c r="B2" s="57" t="s">
        <v>157</v>
      </c>
      <c r="C2" s="57" t="s">
        <v>161</v>
      </c>
      <c r="D2" s="57" t="s">
        <v>165</v>
      </c>
      <c r="E2" s="57" t="s">
        <v>169</v>
      </c>
      <c r="F2" s="57" t="s">
        <v>173</v>
      </c>
      <c r="G2" s="57" t="s">
        <v>177</v>
      </c>
      <c r="H2" s="57" t="s">
        <v>181</v>
      </c>
      <c r="I2" s="57" t="s">
        <v>185</v>
      </c>
    </row>
    <row r="3" spans="2:9">
      <c r="B3" s="67">
        <v>7509558</v>
      </c>
      <c r="C3" s="67">
        <v>7523201</v>
      </c>
      <c r="D3" s="67">
        <v>7531201</v>
      </c>
      <c r="E3" s="67">
        <v>7540064</v>
      </c>
      <c r="F3" s="67">
        <v>7553346</v>
      </c>
      <c r="G3" s="67">
        <v>7563259</v>
      </c>
      <c r="H3" s="67">
        <v>7568421</v>
      </c>
      <c r="I3" s="67">
        <v>7574466</v>
      </c>
    </row>
  </sheetData>
  <phoneticPr fontId="0" type="noConversion"/>
  <pageMargins left="0.75" right="0.75" top="1" bottom="1" header="0.5" footer="0.5"/>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dimension ref="B1:I5"/>
  <sheetViews>
    <sheetView workbookViewId="0">
      <selection activeCell="J27" sqref="J27"/>
    </sheetView>
  </sheetViews>
  <sheetFormatPr defaultRowHeight="12.75"/>
  <cols>
    <col min="2" max="9" width="16.7109375" customWidth="1"/>
  </cols>
  <sheetData>
    <row r="1" spans="2:9">
      <c r="B1" s="57" t="s">
        <v>157</v>
      </c>
      <c r="C1" s="57" t="s">
        <v>161</v>
      </c>
      <c r="D1" s="57" t="s">
        <v>165</v>
      </c>
      <c r="E1" s="57" t="s">
        <v>169</v>
      </c>
      <c r="F1" s="57" t="s">
        <v>173</v>
      </c>
      <c r="G1" s="57" t="s">
        <v>177</v>
      </c>
      <c r="H1" s="57" t="s">
        <v>181</v>
      </c>
      <c r="I1" s="57" t="s">
        <v>185</v>
      </c>
    </row>
    <row r="2" spans="2:9" ht="15">
      <c r="B2" s="43">
        <v>3411765</v>
      </c>
      <c r="C2" s="43">
        <v>3425735</v>
      </c>
      <c r="D2" s="43">
        <v>3433979</v>
      </c>
      <c r="E2" s="43">
        <v>3443256</v>
      </c>
      <c r="F2" s="43">
        <v>3456948</v>
      </c>
      <c r="G2" s="43">
        <v>3467335</v>
      </c>
      <c r="H2" s="43">
        <v>3472774</v>
      </c>
      <c r="I2" s="43">
        <v>3479141</v>
      </c>
    </row>
    <row r="5" spans="2:9">
      <c r="B5" s="4"/>
      <c r="C5" s="4"/>
      <c r="D5" s="4"/>
      <c r="E5" s="4"/>
      <c r="F5" s="4"/>
      <c r="G5" s="4"/>
      <c r="H5" s="4"/>
      <c r="I5" s="4"/>
    </row>
  </sheetData>
  <phoneticPr fontId="0" type="noConversion"/>
  <pageMargins left="0.75" right="0.75" top="1" bottom="1" header="0.5" footer="0.5"/>
  <pageSetup paperSize="9" orientation="landscape"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k_total_tec_0820</vt:lpstr>
      <vt:lpstr>regularizati_0820</vt:lpstr>
      <vt:lpstr>evolutie_rp_0820</vt:lpstr>
      <vt:lpstr>sume_euro_0820</vt:lpstr>
      <vt:lpstr>sume_euro_0820_graf</vt:lpstr>
      <vt:lpstr>evolutie_contrib_0820</vt:lpstr>
      <vt:lpstr>part_fonduri_0820</vt:lpstr>
      <vt:lpstr>evolutie_rp_0820_graf</vt:lpstr>
      <vt:lpstr>evolutie_aleatorii_0820_graf</vt:lpstr>
      <vt:lpstr>participanti_judete_0820</vt:lpstr>
      <vt:lpstr>participanti_jud_dom_0820</vt:lpstr>
      <vt:lpstr>conturi_goale_0820</vt:lpstr>
      <vt:lpstr>rp_sexe_0820</vt:lpstr>
      <vt:lpstr>Sheet1</vt:lpstr>
      <vt:lpstr>rp_varste_sexe_0820</vt:lpstr>
      <vt:lpstr>Sheet2</vt:lpstr>
      <vt:lpstr>evolutie_contrib_0820!Print_Area</vt:lpstr>
      <vt:lpstr>evolutie_rp_0820!Print_Area</vt:lpstr>
      <vt:lpstr>k_total_tec_0820!Print_Area</vt:lpstr>
      <vt:lpstr>part_fonduri_0820!Print_Area</vt:lpstr>
      <vt:lpstr>participanti_judete_0820!Print_Area</vt:lpstr>
      <vt:lpstr>rp_sexe_0820!Print_Area</vt:lpstr>
      <vt:lpstr>rp_varste_sexe_0820!Print_Area</vt:lpstr>
      <vt:lpstr>sume_euro_0820!Print_Area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2020-11-03T16:03:52Z</cp:lastPrinted>
  <dcterms:created xsi:type="dcterms:W3CDTF">2008-08-08T07:39:32Z</dcterms:created>
  <dcterms:modified xsi:type="dcterms:W3CDTF">2020-11-03T16:04:33Z</dcterms:modified>
</cp:coreProperties>
</file>