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485" tabRatio="860"/>
  </bookViews>
  <sheets>
    <sheet name="k_total_tec_0420" sheetId="23" r:id="rId1"/>
    <sheet name="regularizati_0420" sheetId="31" r:id="rId2"/>
    <sheet name="evolutie_rp_0420" sheetId="1" r:id="rId3"/>
    <sheet name="sume_euro_0420" sheetId="15" r:id="rId4"/>
    <sheet name="sume_euro_0420_graf" sheetId="16" r:id="rId5"/>
    <sheet name="evolutie_contrib_0420" sheetId="25" r:id="rId6"/>
    <sheet name="part_fonduri_0420" sheetId="24" r:id="rId7"/>
    <sheet name="evolutie_rp_0420_graf" sheetId="13" r:id="rId8"/>
    <sheet name="evolutie_aleatorii_0420_graf" sheetId="14" r:id="rId9"/>
    <sheet name="participanti_judete_0420" sheetId="17" r:id="rId10"/>
    <sheet name="participanti_jud_dom_0420" sheetId="32" r:id="rId11"/>
    <sheet name="conturi_goale_0420" sheetId="30" r:id="rId12"/>
    <sheet name="rp_sexe_0420" sheetId="26" r:id="rId13"/>
    <sheet name="Sheet1" sheetId="33" r:id="rId14"/>
    <sheet name="rp_varste_sexe_0420" sheetId="28" r:id="rId15"/>
    <sheet name="Sheet2" sheetId="34" r:id="rId16"/>
  </sheets>
  <externalReferences>
    <externalReference r:id="rId17"/>
  </externalReferences>
  <definedNames>
    <definedName name="_xlnm.Print_Area" localSheetId="5">evolutie_contrib_0420!#REF!</definedName>
    <definedName name="_xlnm.Print_Area" localSheetId="2">evolutie_rp_0420!#REF!</definedName>
    <definedName name="_xlnm.Print_Area" localSheetId="0">k_total_tec_0420!$B$2:$K$16</definedName>
    <definedName name="_xlnm.Print_Area" localSheetId="6">part_fonduri_0420!$B$2:$M$12</definedName>
    <definedName name="_xlnm.Print_Area" localSheetId="10">participanti_jud_dom_0420!#REF!</definedName>
    <definedName name="_xlnm.Print_Area" localSheetId="9">participanti_judete_0420!$B$2:$E$48</definedName>
    <definedName name="_xlnm.Print_Area" localSheetId="12">rp_sexe_0420!$B$2:$F$12</definedName>
    <definedName name="_xlnm.Print_Area" localSheetId="14">rp_varste_sexe_0420!$B$2:$P$14</definedName>
    <definedName name="_xlnm.Print_Area" localSheetId="3">sume_euro_0420!#REF!</definedName>
  </definedNames>
  <calcPr calcId="125725"/>
</workbook>
</file>

<file path=xl/calcChain.xml><?xml version="1.0" encoding="utf-8"?>
<calcChain xmlns="http://schemas.openxmlformats.org/spreadsheetml/2006/main">
  <c r="G12" i="15"/>
  <c r="F12"/>
  <c r="E12"/>
  <c r="G11" i="1"/>
  <c r="F11"/>
  <c r="E11"/>
  <c r="F7" i="31"/>
  <c r="F8"/>
  <c r="F9"/>
  <c r="F10"/>
  <c r="F11"/>
  <c r="F12"/>
  <c r="F6"/>
  <c r="B8"/>
  <c r="D53" i="32"/>
  <c r="E8" i="28"/>
  <c r="D8" s="1"/>
  <c r="F8"/>
  <c r="G8"/>
  <c r="H8"/>
  <c r="E9"/>
  <c r="D9" s="1"/>
  <c r="F9"/>
  <c r="G9"/>
  <c r="H9"/>
  <c r="E10"/>
  <c r="D10" s="1"/>
  <c r="F10"/>
  <c r="G10"/>
  <c r="H10"/>
  <c r="E11"/>
  <c r="D11" s="1"/>
  <c r="F11"/>
  <c r="G11"/>
  <c r="H11"/>
  <c r="E12"/>
  <c r="D12" s="1"/>
  <c r="F12"/>
  <c r="G12"/>
  <c r="G14" s="1"/>
  <c r="H12"/>
  <c r="E13"/>
  <c r="D13"/>
  <c r="F13"/>
  <c r="G13"/>
  <c r="H13"/>
  <c r="E7"/>
  <c r="F7"/>
  <c r="F14" s="1"/>
  <c r="G7"/>
  <c r="H7"/>
  <c r="J12" i="24"/>
  <c r="L12"/>
  <c r="D48" i="17"/>
  <c r="E44" s="1"/>
  <c r="M6" i="24"/>
  <c r="M7"/>
  <c r="M12" s="1"/>
  <c r="M8"/>
  <c r="M9"/>
  <c r="M10"/>
  <c r="M11"/>
  <c r="M5"/>
  <c r="K12"/>
  <c r="F13" i="23"/>
  <c r="K14" i="28"/>
  <c r="O14"/>
  <c r="K7" i="23"/>
  <c r="K8"/>
  <c r="K9"/>
  <c r="K10"/>
  <c r="K11"/>
  <c r="K12"/>
  <c r="K6"/>
  <c r="K13" s="1"/>
  <c r="I7"/>
  <c r="I6"/>
  <c r="I13" s="1"/>
  <c r="I8"/>
  <c r="I9"/>
  <c r="I10"/>
  <c r="I11"/>
  <c r="I12"/>
  <c r="D12" i="24"/>
  <c r="E48" i="17"/>
  <c r="G13" i="31"/>
  <c r="H12" s="1"/>
  <c r="H13"/>
  <c r="E13" i="23"/>
  <c r="D13"/>
  <c r="D11" i="26"/>
  <c r="D10"/>
  <c r="D9"/>
  <c r="D8"/>
  <c r="D6"/>
  <c r="D5"/>
  <c r="D12" s="1"/>
  <c r="D7"/>
  <c r="E12"/>
  <c r="F12"/>
  <c r="K13" i="31"/>
  <c r="J13"/>
  <c r="D13"/>
  <c r="I13"/>
  <c r="E13"/>
  <c r="F13" s="1"/>
  <c r="I12"/>
  <c r="I11"/>
  <c r="C11"/>
  <c r="I10"/>
  <c r="C10"/>
  <c r="I9"/>
  <c r="C9"/>
  <c r="I8"/>
  <c r="C8"/>
  <c r="I7"/>
  <c r="C7"/>
  <c r="I6"/>
  <c r="B6"/>
  <c r="J13" i="23"/>
  <c r="G13"/>
  <c r="H13"/>
  <c r="C12" i="28"/>
  <c r="C11"/>
  <c r="C10"/>
  <c r="C9"/>
  <c r="C8"/>
  <c r="C7"/>
  <c r="B7"/>
  <c r="C10" i="26"/>
  <c r="C9"/>
  <c r="C8"/>
  <c r="C7"/>
  <c r="C6"/>
  <c r="C5"/>
  <c r="B5"/>
  <c r="C11" i="24"/>
  <c r="C10"/>
  <c r="C9"/>
  <c r="C8"/>
  <c r="C7"/>
  <c r="C6"/>
  <c r="C5"/>
  <c r="B5"/>
  <c r="E12"/>
  <c r="F12"/>
  <c r="G12"/>
  <c r="H12"/>
  <c r="I12"/>
  <c r="H14" i="28"/>
  <c r="I14"/>
  <c r="J14"/>
  <c r="L14"/>
  <c r="M14"/>
  <c r="N14"/>
  <c r="P14"/>
  <c r="H6" i="31"/>
  <c r="H9"/>
  <c r="H11"/>
  <c r="H10"/>
  <c r="H8"/>
  <c r="E9" i="17"/>
  <c r="B6" i="26"/>
  <c r="B8" i="28"/>
  <c r="B6" i="24"/>
  <c r="E29" i="17"/>
  <c r="E24"/>
  <c r="E23"/>
  <c r="E26"/>
  <c r="E27"/>
  <c r="E45"/>
  <c r="B7" i="24"/>
  <c r="B7" i="26"/>
  <c r="B9" i="28"/>
  <c r="B10"/>
  <c r="B8" i="24"/>
  <c r="B8" i="26"/>
  <c r="B9"/>
  <c r="B9" i="24"/>
  <c r="B11" i="28"/>
  <c r="B10" i="24"/>
  <c r="B12" i="28"/>
  <c r="B10" i="26"/>
  <c r="B13" i="28"/>
  <c r="B11" i="26"/>
  <c r="B11" i="24"/>
  <c r="E33" i="17"/>
  <c r="E32"/>
  <c r="E17"/>
  <c r="E11"/>
  <c r="E21"/>
  <c r="E36"/>
  <c r="E25"/>
  <c r="E6"/>
  <c r="E35"/>
  <c r="E15"/>
  <c r="E34"/>
  <c r="E42"/>
  <c r="E20"/>
  <c r="E28"/>
  <c r="E5"/>
  <c r="E30"/>
  <c r="E16"/>
  <c r="E39"/>
  <c r="E22"/>
  <c r="E47"/>
  <c r="E19"/>
  <c r="E41"/>
  <c r="E7"/>
  <c r="E18"/>
  <c r="E40"/>
  <c r="D7" i="28" l="1"/>
  <c r="D14" s="1"/>
  <c r="E14"/>
  <c r="E12" i="17"/>
  <c r="E14"/>
  <c r="E43"/>
  <c r="E13"/>
  <c r="E38"/>
  <c r="E8"/>
  <c r="E31"/>
  <c r="E10"/>
  <c r="E46"/>
  <c r="E37"/>
  <c r="H7" i="31"/>
</calcChain>
</file>

<file path=xl/sharedStrings.xml><?xml version="1.0" encoding="utf-8"?>
<sst xmlns="http://schemas.openxmlformats.org/spreadsheetml/2006/main" count="392" uniqueCount="214">
  <si>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</si>
  <si>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</si>
  <si>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</si>
  <si>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</si>
  <si>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</si>
  <si>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</si>
  <si>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</si>
  <si>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</si>
  <si>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</si>
  <si>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</si>
  <si>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</si>
  <si>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</si>
  <si>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</si>
  <si>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</si>
  <si>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</si>
  <si>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</si>
  <si>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</si>
  <si>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</si>
  <si>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</si>
  <si>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</si>
  <si>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</si>
  <si>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</si>
  <si>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</si>
  <si>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</si>
  <si>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</si>
  <si>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</si>
  <si>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</si>
  <si>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</si>
  <si>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</si>
  <si>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</si>
  <si>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</si>
  <si>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</si>
  <si>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</si>
  <si>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</si>
  <si>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</si>
  <si>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</si>
  <si>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</si>
  <si>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</si>
  <si>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</si>
  <si>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</si>
  <si>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</si>
  <si>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</si>
  <si>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</si>
  <si>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</si>
  <si>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</si>
  <si>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</si>
  <si>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</si>
  <si>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</si>
  <si>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</si>
  <si>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</si>
  <si>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</si>
  <si>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</si>
  <si>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</si>
  <si>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</si>
  <si>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</si>
  <si>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</si>
  <si>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</si>
  <si>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</si>
  <si>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</si>
  <si>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</si>
  <si>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</si>
  <si>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</si>
  <si>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</si>
  <si>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</si>
  <si>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</si>
  <si>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</si>
  <si>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</si>
  <si>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</si>
  <si>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</si>
  <si>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</si>
  <si>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</si>
  <si>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</si>
  <si>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</si>
  <si>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</si>
  <si>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</si>
  <si>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</si>
  <si>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</si>
  <si>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</si>
  <si>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</si>
  <si>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</si>
  <si>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</si>
  <si>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</si>
  <si>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</si>
  <si>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</si>
  <si>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</si>
  <si>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</si>
  <si>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</si>
  <si>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</si>
  <si>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</si>
  <si>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</si>
  <si>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</si>
  <si>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</si>
  <si>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</si>
  <si>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</si>
  <si>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</si>
  <si>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</si>
  <si>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</si>
  <si>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</si>
  <si>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</si>
  <si>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</si>
  <si>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</si>
  <si>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</si>
  <si>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</si>
  <si>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</si>
  <si>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</si>
  <si>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</si>
  <si>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</si>
  <si>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</si>
  <si>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</si>
  <si>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</si>
  <si>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</si>
  <si>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</si>
  <si>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</si>
  <si>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</si>
  <si>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</si>
  <si>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</si>
  <si>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</si>
  <si>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</si>
  <si>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</si>
  <si>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</si>
  <si>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</si>
  <si>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</si>
  <si>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</si>
  <si>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</si>
  <si>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</si>
  <si>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</si>
  <si>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</si>
  <si>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</si>
  <si>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</si>
  <si>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</si>
  <si>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</si>
  <si>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</si>
  <si>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</si>
  <si>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</si>
  <si>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</si>
  <si>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</si>
  <si>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</si>
  <si>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</si>
  <si>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</si>
  <si>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</si>
  <si>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</si>
  <si>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</si>
  <si>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</si>
  <si>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</si>
  <si>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</si>
  <si>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</si>
  <si>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</si>
  <si>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</si>
  <si>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</si>
  <si>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</si>
  <si>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</si>
  <si>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</si>
  <si>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Preluati MapN acte aderare</t>
  </si>
  <si>
    <t>Preluati MapN repartizare aleatorie</t>
  </si>
  <si>
    <t>NN</t>
  </si>
  <si>
    <t>METROPOLITAN LIFE</t>
  </si>
  <si>
    <t>ianuarie 2019</t>
  </si>
  <si>
    <t>februarie 2019</t>
  </si>
  <si>
    <t>martie 2019</t>
  </si>
  <si>
    <t>Numar participanti in registrul participantilor</t>
  </si>
  <si>
    <t>aprilie 2019</t>
  </si>
  <si>
    <t>mai 2019</t>
  </si>
  <si>
    <t>iunie 2019</t>
  </si>
  <si>
    <t>iulie 2019</t>
  </si>
  <si>
    <t>august 2019</t>
  </si>
  <si>
    <t>septembrie 2019</t>
  </si>
  <si>
    <t>octombrie 2019</t>
  </si>
  <si>
    <t>noiembrie 2019</t>
  </si>
  <si>
    <t>decembrie 2019</t>
  </si>
  <si>
    <t>IANUARIE 2020</t>
  </si>
  <si>
    <t>Ianuarie 2020'</t>
  </si>
  <si>
    <t xml:space="preserve">1Euro 4,8438 BNR 18/03/2020)              </t>
  </si>
  <si>
    <t>ianuarie 2020</t>
  </si>
  <si>
    <t>FEBRUARIE 2020</t>
  </si>
  <si>
    <t>Februarie 2020'</t>
  </si>
  <si>
    <t xml:space="preserve">1Euro 4,8360 BNR 16/04/2020)              </t>
  </si>
  <si>
    <t>februarie 2020</t>
  </si>
  <si>
    <t>MARTIE 2020</t>
  </si>
  <si>
    <t>Martie 2020'</t>
  </si>
  <si>
    <t xml:space="preserve">1Euro 4,8392 BNR 18/05/2020)              </t>
  </si>
  <si>
    <t>martie 2020</t>
  </si>
  <si>
    <t>APRILIE 2020</t>
  </si>
  <si>
    <t>Aprilie 2020'</t>
  </si>
  <si>
    <t>Numar participanti in Registrul Participantilor la luna de referinta  MARTIE 2020</t>
  </si>
  <si>
    <t>Transferuri validate catre alte fonduri la luna de referinta APRILIE 2020</t>
  </si>
  <si>
    <t>Transferuri validate de la alte fonduri la luna de referinta   APRILIE 2020</t>
  </si>
  <si>
    <t>Acte aderare validate pentru luna de referinta  APRILIE 2020</t>
  </si>
  <si>
    <t>Asigurati repartizati aleatoriu la luna de referinta  APRILIE 2020</t>
  </si>
  <si>
    <t>Numar participanti in Registrul participantilor dupa repartizarea aleatorie la luna de referinta   APRILIE 2020</t>
  </si>
  <si>
    <t>Numar de participanti pentru care se fac viramente in luna de referinta APRILIE 2020</t>
  </si>
  <si>
    <t>aprilie 2020</t>
  </si>
  <si>
    <t>(BNR  18/06/2020)</t>
  </si>
  <si>
    <t xml:space="preserve">1Euro 4,8394 BNR 18/06/2020)              </t>
  </si>
  <si>
    <t>Situatie centralizatoare
privind numarul participantilor si contributiile virate la fondurile de pensii administrate privat
aferente lunii de referinta APRILIE 2020</t>
  </si>
  <si>
    <t>1 EUR</t>
  </si>
  <si>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</si>
  <si>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 xml:space="preserve">1Euro 4,8438 
BNR (18/03/2020)              </t>
  </si>
  <si>
    <t xml:space="preserve">1Euro 4,8360 
BNR (16/04/2020)              </t>
  </si>
  <si>
    <t xml:space="preserve">1Euro 4,8392 
BNR (18/05/2020)              </t>
  </si>
  <si>
    <t xml:space="preserve">1Euro 4,8394 
BNR (18/06/2020)              </t>
  </si>
  <si>
    <t>Nr. 
crt.</t>
  </si>
  <si>
    <t xml:space="preserve">1Euro 4,8438 
BNR 18/03/2020)              </t>
  </si>
  <si>
    <t xml:space="preserve">1Euro 4,8360 
BNR 16/04/2020)              </t>
  </si>
  <si>
    <t xml:space="preserve">1Euro 4,8392 
BNR 18/05/2020)              </t>
  </si>
  <si>
    <t xml:space="preserve">1Euro 4,8394 
BNR 18/06/2020)              </t>
  </si>
  <si>
    <t>Situatie centralizatoare               
privind evolutia contributiei medii in Euro la pilonul II a participantilor pana la luna de referinta 
APRILIE 2020</t>
  </si>
  <si>
    <t>Situatie centralizatoare           
privind repartizarea participantilor dupa judetul 
angajatorului la luna de referinta 
APRILIE 2020</t>
  </si>
  <si>
    <t>Situatie centralizatoare privind repartizarea participantilor
 dupa judetul de domiciliu pentru care se fac viramente 
la luna de referinta 
APRILIE 2020</t>
  </si>
  <si>
    <t>Situatie centralizatoare privind numarul de participanti  
care nu figurează cu declaraţii depuse 
in sistemul public de pensii</t>
  </si>
  <si>
    <t>Situatie centralizatoare    
privind repartizarea pe sexe a participantilor    
aferente lunii de referinta APRILIE 2020</t>
  </si>
  <si>
    <t>Situatie centralizatoare              
privind repartizarea pe sexe si varste a participantilor              
aferente lunii de referinta APRILIE 2020</t>
  </si>
  <si>
    <r>
      <t xml:space="preserve">din care, Numar participanti pentru care s-au efectuat regularizari prin actualizarea cu datele primite de la angajatori </t>
    </r>
    <r>
      <rPr>
        <b/>
        <sz val="10"/>
        <color rgb="FFFF0000"/>
        <rFont val="Arial"/>
        <family val="2"/>
      </rPr>
      <t>(*)</t>
    </r>
  </si>
  <si>
    <r>
      <t xml:space="preserve">Numar participanti cu contributii restante de la luni anterioare, virate la luna de referinta </t>
    </r>
    <r>
      <rPr>
        <b/>
        <sz val="10"/>
        <color rgb="FFFF0000"/>
        <rFont val="Arial"/>
        <family val="2"/>
      </rPr>
      <t>(**)</t>
    </r>
  </si>
  <si>
    <r>
      <t xml:space="preserve">Numar participanti cu contributii achitate in plus la luni anterioare, regularizate la luna de referinta </t>
    </r>
    <r>
      <rPr>
        <b/>
        <sz val="10"/>
        <color rgb="FFFF0000"/>
        <rFont val="Arial"/>
        <family val="2"/>
      </rPr>
      <t>(***)</t>
    </r>
  </si>
</sst>
</file>

<file path=xl/styles.xml><?xml version="1.0" encoding="utf-8"?>
<styleSheet xmlns="http://schemas.openxmlformats.org/spreadsheetml/2006/main">
  <numFmts count="1">
    <numFmt numFmtId="164" formatCode="#,##0.0000"/>
  </numFmts>
  <fonts count="39">
    <font>
      <sz val="10"/>
      <name val="Arial"/>
      <charset val="238"/>
    </font>
    <font>
      <sz val="10"/>
      <name val="Arial"/>
      <family val="2"/>
    </font>
    <font>
      <b/>
      <sz val="12"/>
      <name val="Arial"/>
      <family val="2"/>
    </font>
    <font>
      <sz val="12"/>
      <name val="Arial"/>
      <family val="2"/>
    </font>
    <font>
      <b/>
      <sz val="14"/>
      <name val="Arial"/>
      <family val="2"/>
    </font>
    <font>
      <sz val="14"/>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i/>
      <sz val="9"/>
      <name val="Arial"/>
      <family val="2"/>
    </font>
    <font>
      <b/>
      <sz val="11"/>
      <name val="Arial"/>
      <family val="2"/>
    </font>
    <font>
      <sz val="11"/>
      <name val="Arial"/>
      <family val="2"/>
    </font>
    <font>
      <sz val="9"/>
      <name val="Arial"/>
      <family val="2"/>
    </font>
    <font>
      <sz val="8"/>
      <name val="Arial"/>
      <family val="2"/>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i/>
      <sz val="9"/>
      <name val="Arial"/>
      <family val="2"/>
    </font>
    <font>
      <b/>
      <sz val="10"/>
      <color rgb="FFFF000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theme="7" tint="0.39997558519241921"/>
        <bgColor indexed="64"/>
      </patternFill>
    </fill>
    <fill>
      <patternFill patternType="solid">
        <fgColor theme="7" tint="0.79998168889431442"/>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1" fillId="0" borderId="0"/>
    <xf numFmtId="0" fontId="6" fillId="0" borderId="0"/>
    <xf numFmtId="0" fontId="20" fillId="23" borderId="7" applyNumberFormat="0" applyFont="0" applyAlignment="0" applyProtection="0"/>
    <xf numFmtId="0" fontId="21" fillId="20"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cellStyleXfs>
  <cellXfs count="149">
    <xf numFmtId="0" fontId="0" fillId="0" borderId="0" xfId="0"/>
    <xf numFmtId="3" fontId="4" fillId="0" borderId="0" xfId="0" applyNumberFormat="1" applyFont="1" applyBorder="1"/>
    <xf numFmtId="0" fontId="3" fillId="0" borderId="0" xfId="0" applyFont="1"/>
    <xf numFmtId="0" fontId="5"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26" fillId="0" borderId="0" xfId="0" applyFont="1" applyFill="1" applyAlignment="1">
      <alignment horizontal="center" vertical="center" wrapText="1"/>
    </xf>
    <xf numFmtId="0" fontId="29" fillId="0" borderId="0" xfId="0" applyFont="1"/>
    <xf numFmtId="0" fontId="3" fillId="0" borderId="0" xfId="38" applyFont="1"/>
    <xf numFmtId="10" fontId="3" fillId="0" borderId="0" xfId="38" applyNumberFormat="1" applyFont="1"/>
    <xf numFmtId="0" fontId="31" fillId="0" borderId="0" xfId="0" applyFont="1" applyAlignment="1">
      <alignment horizontal="right"/>
    </xf>
    <xf numFmtId="164" fontId="31" fillId="0" borderId="0" xfId="0" applyNumberFormat="1" applyFont="1" applyAlignment="1">
      <alignment horizontal="left" vertical="center"/>
    </xf>
    <xf numFmtId="0" fontId="25" fillId="0" borderId="0" xfId="0" applyFont="1"/>
    <xf numFmtId="3" fontId="25" fillId="0" borderId="0" xfId="0" applyNumberFormat="1" applyFont="1"/>
    <xf numFmtId="0" fontId="31" fillId="0" borderId="0" xfId="0" applyFont="1"/>
    <xf numFmtId="0" fontId="2" fillId="24" borderId="11" xfId="0" applyFont="1" applyFill="1" applyBorder="1" applyAlignment="1">
      <alignment horizontal="center" vertical="center" wrapText="1"/>
    </xf>
    <xf numFmtId="3" fontId="5" fillId="0" borderId="11" xfId="0" applyNumberFormat="1" applyFont="1" applyBorder="1"/>
    <xf numFmtId="3" fontId="5" fillId="0" borderId="12" xfId="0" applyNumberFormat="1" applyFont="1" applyBorder="1"/>
    <xf numFmtId="0" fontId="20" fillId="0" borderId="0" xfId="0" applyFont="1"/>
    <xf numFmtId="4" fontId="0" fillId="0" borderId="0" xfId="0" applyNumberFormat="1"/>
    <xf numFmtId="4" fontId="28" fillId="0" borderId="0" xfId="0" applyNumberFormat="1" applyFont="1" applyBorder="1"/>
    <xf numFmtId="0" fontId="34" fillId="0" borderId="0" xfId="38" applyFont="1"/>
    <xf numFmtId="0" fontId="0" fillId="0" borderId="11" xfId="0" applyBorder="1"/>
    <xf numFmtId="0" fontId="26" fillId="0" borderId="11" xfId="0" applyFont="1" applyFill="1" applyBorder="1" applyAlignment="1">
      <alignment horizontal="center" vertical="center" wrapText="1"/>
    </xf>
    <xf numFmtId="0" fontId="26" fillId="25" borderId="11" xfId="0" applyFont="1" applyFill="1" applyBorder="1" applyAlignment="1">
      <alignment horizontal="center" vertical="center" wrapText="1"/>
    </xf>
    <xf numFmtId="0" fontId="33" fillId="26" borderId="10" xfId="0" applyFont="1" applyFill="1" applyBorder="1" applyAlignment="1">
      <alignment horizontal="center" vertical="center" wrapText="1"/>
    </xf>
    <xf numFmtId="0" fontId="26" fillId="25" borderId="12" xfId="0" applyFont="1" applyFill="1" applyBorder="1" applyAlignment="1">
      <alignment horizontal="center" vertical="center" wrapText="1"/>
    </xf>
    <xf numFmtId="3" fontId="3" fillId="0" borderId="0" xfId="38" applyNumberFormat="1" applyFont="1"/>
    <xf numFmtId="0" fontId="2" fillId="24" borderId="10" xfId="0" applyFont="1" applyFill="1" applyBorder="1" applyAlignment="1">
      <alignment horizontal="center" vertical="center" wrapText="1"/>
    </xf>
    <xf numFmtId="3" fontId="26" fillId="25" borderId="11" xfId="0" applyNumberFormat="1" applyFont="1" applyFill="1" applyBorder="1" applyAlignment="1">
      <alignment horizontal="center" vertical="center" wrapText="1"/>
    </xf>
    <xf numFmtId="3" fontId="26" fillId="0" borderId="12" xfId="0" applyNumberFormat="1" applyFont="1" applyFill="1" applyBorder="1" applyAlignment="1">
      <alignment horizontal="center" vertical="center" wrapText="1"/>
    </xf>
    <xf numFmtId="0" fontId="25" fillId="27" borderId="11" xfId="0" applyFont="1" applyFill="1" applyBorder="1" applyAlignment="1">
      <alignment horizontal="center" vertical="center" wrapText="1"/>
    </xf>
    <xf numFmtId="0" fontId="27" fillId="27" borderId="19" xfId="0" applyFont="1" applyFill="1" applyBorder="1" applyAlignment="1">
      <alignment horizontal="centerContinuous"/>
    </xf>
    <xf numFmtId="0" fontId="27" fillId="27" borderId="13" xfId="0" applyFont="1" applyFill="1" applyBorder="1" applyAlignment="1">
      <alignment horizontal="centerContinuous"/>
    </xf>
    <xf numFmtId="3" fontId="27" fillId="27" borderId="13" xfId="0" applyNumberFormat="1" applyFont="1" applyFill="1" applyBorder="1"/>
    <xf numFmtId="3" fontId="27" fillId="27" borderId="14" xfId="0" applyNumberFormat="1" applyFont="1" applyFill="1" applyBorder="1"/>
    <xf numFmtId="0" fontId="25" fillId="28" borderId="10" xfId="0" applyFont="1" applyFill="1" applyBorder="1" applyAlignment="1">
      <alignment horizontal="center"/>
    </xf>
    <xf numFmtId="0" fontId="33" fillId="28" borderId="11" xfId="0" applyFont="1" applyFill="1" applyBorder="1" applyAlignment="1">
      <alignment horizontal="left"/>
    </xf>
    <xf numFmtId="3" fontId="27" fillId="28" borderId="11" xfId="0" applyNumberFormat="1" applyFont="1" applyFill="1" applyBorder="1"/>
    <xf numFmtId="3" fontId="27" fillId="28" borderId="12" xfId="0" applyNumberFormat="1" applyFont="1" applyFill="1" applyBorder="1"/>
    <xf numFmtId="0" fontId="25" fillId="28" borderId="10" xfId="0" quotePrefix="1" applyFont="1" applyFill="1" applyBorder="1" applyAlignment="1">
      <alignment horizontal="center"/>
    </xf>
    <xf numFmtId="0" fontId="25" fillId="28" borderId="11" xfId="0" applyFont="1" applyFill="1" applyBorder="1" applyAlignment="1">
      <alignment horizontal="left"/>
    </xf>
    <xf numFmtId="0" fontId="35" fillId="0" borderId="0" xfId="0" applyFont="1" applyAlignment="1">
      <alignment horizontal="right"/>
    </xf>
    <xf numFmtId="164" fontId="36" fillId="0" borderId="0" xfId="0" quotePrefix="1" applyNumberFormat="1" applyFont="1" applyAlignment="1">
      <alignment horizontal="left"/>
    </xf>
    <xf numFmtId="0" fontId="35" fillId="0" borderId="0" xfId="0" applyFont="1"/>
    <xf numFmtId="0" fontId="25" fillId="27" borderId="12" xfId="0" applyFont="1" applyFill="1" applyBorder="1" applyAlignment="1">
      <alignment horizontal="center" vertical="center" wrapText="1"/>
    </xf>
    <xf numFmtId="10" fontId="27" fillId="27" borderId="13" xfId="0" applyNumberFormat="1" applyFont="1" applyFill="1" applyBorder="1"/>
    <xf numFmtId="10" fontId="27" fillId="28" borderId="11" xfId="0" applyNumberFormat="1" applyFont="1" applyFill="1" applyBorder="1"/>
    <xf numFmtId="0" fontId="25" fillId="28" borderId="10" xfId="0" applyFont="1" applyFill="1" applyBorder="1" applyAlignment="1">
      <alignment horizontal="center" vertical="center"/>
    </xf>
    <xf numFmtId="0" fontId="33" fillId="28" borderId="11" xfId="0" applyFont="1" applyFill="1" applyBorder="1"/>
    <xf numFmtId="3" fontId="25" fillId="28" borderId="11" xfId="0" applyNumberFormat="1" applyFont="1" applyFill="1" applyBorder="1"/>
    <xf numFmtId="0" fontId="25" fillId="28" borderId="11" xfId="0" applyFont="1" applyFill="1" applyBorder="1"/>
    <xf numFmtId="3" fontId="27" fillId="27" borderId="13" xfId="0" applyNumberFormat="1" applyFont="1" applyFill="1" applyBorder="1" applyAlignment="1">
      <alignment horizontal="right"/>
    </xf>
    <xf numFmtId="3" fontId="27" fillId="27" borderId="14" xfId="0" applyNumberFormat="1" applyFont="1" applyFill="1" applyBorder="1" applyAlignment="1">
      <alignment horizontal="right"/>
    </xf>
    <xf numFmtId="0" fontId="35" fillId="27" borderId="11" xfId="0" applyFont="1" applyFill="1" applyBorder="1" applyAlignment="1">
      <alignment vertical="center" wrapText="1"/>
    </xf>
    <xf numFmtId="0" fontId="35" fillId="27" borderId="12" xfId="0" applyFont="1" applyFill="1" applyBorder="1" applyAlignment="1">
      <alignment vertical="center" wrapText="1"/>
    </xf>
    <xf numFmtId="17" fontId="25" fillId="27" borderId="11" xfId="0" quotePrefix="1" applyNumberFormat="1" applyFont="1" applyFill="1" applyBorder="1" applyAlignment="1">
      <alignment horizontal="center" vertical="center" wrapText="1"/>
    </xf>
    <xf numFmtId="0" fontId="25" fillId="27" borderId="11" xfId="0" applyFont="1" applyFill="1" applyBorder="1"/>
    <xf numFmtId="164" fontId="27" fillId="28" borderId="11" xfId="0" applyNumberFormat="1" applyFont="1" applyFill="1" applyBorder="1"/>
    <xf numFmtId="0" fontId="37" fillId="27" borderId="11" xfId="0" applyFont="1" applyFill="1" applyBorder="1" applyAlignment="1">
      <alignment vertical="center" wrapText="1"/>
    </xf>
    <xf numFmtId="0" fontId="25" fillId="27" borderId="11" xfId="0" applyFont="1" applyFill="1" applyBorder="1" applyAlignment="1">
      <alignment wrapText="1"/>
    </xf>
    <xf numFmtId="2" fontId="25" fillId="28" borderId="11" xfId="0" applyNumberFormat="1" applyFont="1" applyFill="1" applyBorder="1" applyAlignment="1">
      <alignment horizontal="center"/>
    </xf>
    <xf numFmtId="2" fontId="25" fillId="28" borderId="12" xfId="0" applyNumberFormat="1" applyFont="1" applyFill="1" applyBorder="1" applyAlignment="1">
      <alignment horizontal="center"/>
    </xf>
    <xf numFmtId="2" fontId="25" fillId="27" borderId="13" xfId="0" applyNumberFormat="1" applyFont="1" applyFill="1" applyBorder="1" applyAlignment="1">
      <alignment horizontal="center"/>
    </xf>
    <xf numFmtId="2" fontId="25" fillId="27" borderId="14" xfId="0" applyNumberFormat="1" applyFont="1" applyFill="1" applyBorder="1" applyAlignment="1">
      <alignment horizontal="center"/>
    </xf>
    <xf numFmtId="3" fontId="3" fillId="0" borderId="0" xfId="0" applyNumberFormat="1" applyFont="1" applyFill="1" applyBorder="1"/>
    <xf numFmtId="0" fontId="27" fillId="28" borderId="11" xfId="0" applyFont="1" applyFill="1" applyBorder="1"/>
    <xf numFmtId="17" fontId="25" fillId="27" borderId="20" xfId="0" quotePrefix="1" applyNumberFormat="1" applyFont="1" applyFill="1" applyBorder="1" applyAlignment="1">
      <alignment horizontal="center" vertical="center" wrapText="1"/>
    </xf>
    <xf numFmtId="17" fontId="25" fillId="27" borderId="17" xfId="0" quotePrefix="1" applyNumberFormat="1" applyFont="1" applyFill="1" applyBorder="1" applyAlignment="1">
      <alignment horizontal="center" vertical="center" wrapText="1"/>
    </xf>
    <xf numFmtId="3" fontId="27" fillId="28" borderId="13" xfId="0" applyNumberFormat="1" applyFont="1" applyFill="1" applyBorder="1"/>
    <xf numFmtId="3" fontId="27" fillId="28" borderId="14" xfId="0" applyNumberFormat="1" applyFont="1" applyFill="1" applyBorder="1"/>
    <xf numFmtId="3" fontId="27" fillId="28" borderId="19" xfId="0" applyNumberFormat="1" applyFont="1" applyFill="1" applyBorder="1"/>
    <xf numFmtId="3" fontId="25" fillId="28" borderId="14" xfId="0" applyNumberFormat="1" applyFont="1" applyFill="1" applyBorder="1"/>
    <xf numFmtId="0" fontId="25" fillId="27" borderId="18" xfId="0" applyFont="1" applyFill="1" applyBorder="1"/>
    <xf numFmtId="0" fontId="25" fillId="27" borderId="10" xfId="38" applyFont="1" applyFill="1" applyBorder="1" applyAlignment="1">
      <alignment horizontal="center"/>
    </xf>
    <xf numFmtId="0" fontId="25" fillId="27" borderId="11" xfId="38" applyFont="1" applyFill="1" applyBorder="1" applyAlignment="1">
      <alignment horizontal="center"/>
    </xf>
    <xf numFmtId="10" fontId="25" fillId="27" borderId="12" xfId="38" applyNumberFormat="1" applyFont="1" applyFill="1" applyBorder="1" applyAlignment="1">
      <alignment horizontal="center"/>
    </xf>
    <xf numFmtId="0" fontId="27" fillId="27" borderId="19" xfId="38" applyFont="1" applyFill="1" applyBorder="1"/>
    <xf numFmtId="0" fontId="27" fillId="27" borderId="13" xfId="38" applyFont="1" applyFill="1" applyBorder="1"/>
    <xf numFmtId="10" fontId="27" fillId="27" borderId="14" xfId="38" applyNumberFormat="1" applyFont="1" applyFill="1" applyBorder="1"/>
    <xf numFmtId="0" fontId="27" fillId="28" borderId="10" xfId="38" applyFont="1" applyFill="1" applyBorder="1"/>
    <xf numFmtId="0" fontId="27" fillId="28" borderId="11" xfId="38" applyFont="1" applyFill="1" applyBorder="1"/>
    <xf numFmtId="10" fontId="27" fillId="28" borderId="12" xfId="38" applyNumberFormat="1" applyFont="1" applyFill="1" applyBorder="1"/>
    <xf numFmtId="0" fontId="25" fillId="27" borderId="12" xfId="38" applyFont="1" applyFill="1" applyBorder="1" applyAlignment="1">
      <alignment horizontal="center" vertical="center" wrapText="1"/>
    </xf>
    <xf numFmtId="0" fontId="25" fillId="27" borderId="12" xfId="38" applyFont="1" applyFill="1" applyBorder="1" applyAlignment="1">
      <alignment horizontal="center"/>
    </xf>
    <xf numFmtId="0" fontId="27" fillId="28" borderId="10" xfId="38" applyFont="1" applyFill="1" applyBorder="1" applyAlignment="1">
      <alignment horizontal="center"/>
    </xf>
    <xf numFmtId="3" fontId="27" fillId="28" borderId="12" xfId="37" applyNumberFormat="1" applyFont="1" applyFill="1" applyBorder="1"/>
    <xf numFmtId="3" fontId="27" fillId="27" borderId="14" xfId="37" applyNumberFormat="1" applyFont="1" applyFill="1" applyBorder="1"/>
    <xf numFmtId="17" fontId="27" fillId="28" borderId="10" xfId="0" quotePrefix="1" applyNumberFormat="1" applyFont="1" applyFill="1" applyBorder="1"/>
    <xf numFmtId="17" fontId="27" fillId="28" borderId="19" xfId="0" quotePrefix="1" applyNumberFormat="1" applyFont="1" applyFill="1" applyBorder="1"/>
    <xf numFmtId="0" fontId="25" fillId="27" borderId="11" xfId="0" applyFont="1" applyFill="1" applyBorder="1" applyAlignment="1">
      <alignment horizontal="center" vertical="center" wrapText="1"/>
    </xf>
    <xf numFmtId="0" fontId="25" fillId="27" borderId="12" xfId="0" applyFont="1" applyFill="1" applyBorder="1" applyAlignment="1">
      <alignment horizontal="center" vertical="center" wrapText="1"/>
    </xf>
    <xf numFmtId="0" fontId="25" fillId="27" borderId="11" xfId="0" applyFont="1" applyFill="1" applyBorder="1" applyAlignment="1">
      <alignment horizontal="center" vertical="center" wrapText="1"/>
    </xf>
    <xf numFmtId="0" fontId="25" fillId="27" borderId="23" xfId="0" applyFont="1" applyFill="1" applyBorder="1" applyAlignment="1">
      <alignment horizontal="center" vertical="center" wrapText="1"/>
    </xf>
    <xf numFmtId="0" fontId="25" fillId="27" borderId="24" xfId="0" applyFont="1" applyFill="1" applyBorder="1" applyAlignment="1">
      <alignment horizontal="center" vertical="center"/>
    </xf>
    <xf numFmtId="0" fontId="25" fillId="27" borderId="15" xfId="0" applyFont="1" applyFill="1" applyBorder="1" applyAlignment="1">
      <alignment horizontal="center" vertical="center"/>
    </xf>
    <xf numFmtId="3" fontId="25" fillId="27" borderId="12" xfId="0" applyNumberFormat="1" applyFont="1" applyFill="1" applyBorder="1" applyAlignment="1">
      <alignment horizontal="center" vertical="center" wrapText="1"/>
    </xf>
    <xf numFmtId="0" fontId="25" fillId="27" borderId="10" xfId="0" applyFont="1" applyFill="1" applyBorder="1" applyAlignment="1">
      <alignment horizontal="center" vertical="center" wrapText="1"/>
    </xf>
    <xf numFmtId="3" fontId="25" fillId="27" borderId="11" xfId="0" applyNumberFormat="1" applyFont="1" applyFill="1" applyBorder="1" applyAlignment="1">
      <alignment horizontal="center" vertical="center" wrapText="1"/>
    </xf>
    <xf numFmtId="0" fontId="20" fillId="0" borderId="0" xfId="0" applyFont="1" applyAlignment="1">
      <alignment horizontal="left" vertical="top" wrapText="1"/>
    </xf>
    <xf numFmtId="0" fontId="20" fillId="0" borderId="0" xfId="0" applyNumberFormat="1" applyFont="1" applyAlignment="1">
      <alignment horizontal="left" vertical="top" wrapText="1"/>
    </xf>
    <xf numFmtId="0" fontId="20" fillId="0" borderId="0" xfId="0" applyFont="1" applyAlignment="1">
      <alignment horizontal="left" wrapText="1"/>
    </xf>
    <xf numFmtId="0" fontId="25" fillId="27" borderId="12" xfId="0" applyFont="1" applyFill="1" applyBorder="1" applyAlignment="1">
      <alignment horizontal="center" vertical="center" wrapText="1"/>
    </xf>
    <xf numFmtId="0" fontId="27" fillId="27" borderId="19" xfId="0" applyFont="1" applyFill="1" applyBorder="1" applyAlignment="1">
      <alignment horizontal="center"/>
    </xf>
    <xf numFmtId="0" fontId="27" fillId="27" borderId="13" xfId="0" applyFont="1" applyFill="1" applyBorder="1" applyAlignment="1">
      <alignment horizontal="center"/>
    </xf>
    <xf numFmtId="17" fontId="25" fillId="27" borderId="18" xfId="0" quotePrefix="1" applyNumberFormat="1" applyFont="1" applyFill="1" applyBorder="1" applyAlignment="1">
      <alignment horizontal="center" vertical="center" wrapText="1"/>
    </xf>
    <xf numFmtId="0" fontId="25" fillId="27" borderId="20" xfId="0" applyFont="1" applyFill="1" applyBorder="1" applyAlignment="1">
      <alignment horizontal="center" vertical="center" wrapText="1"/>
    </xf>
    <xf numFmtId="0" fontId="25" fillId="27" borderId="17" xfId="0" applyFont="1" applyFill="1" applyBorder="1" applyAlignment="1">
      <alignment horizontal="center" vertical="center" wrapText="1"/>
    </xf>
    <xf numFmtId="17" fontId="25" fillId="27" borderId="17" xfId="0" quotePrefix="1" applyNumberFormat="1" applyFont="1" applyFill="1" applyBorder="1" applyAlignment="1">
      <alignment horizontal="center" vertical="center" wrapText="1"/>
    </xf>
    <xf numFmtId="0" fontId="27" fillId="27" borderId="18" xfId="0" applyFont="1" applyFill="1" applyBorder="1" applyAlignment="1">
      <alignment horizontal="center" vertical="center"/>
    </xf>
    <xf numFmtId="0" fontId="27" fillId="27" borderId="12" xfId="0" applyFont="1" applyFill="1" applyBorder="1" applyAlignment="1">
      <alignment horizontal="center" vertical="center"/>
    </xf>
    <xf numFmtId="0" fontId="25" fillId="27" borderId="17" xfId="0" quotePrefix="1" applyFont="1" applyFill="1" applyBorder="1" applyAlignment="1">
      <alignment horizontal="center" vertical="center" wrapText="1"/>
    </xf>
    <xf numFmtId="0" fontId="25" fillId="27" borderId="11" xfId="0" quotePrefix="1" applyFont="1" applyFill="1" applyBorder="1" applyAlignment="1">
      <alignment horizontal="center" vertical="center" wrapText="1"/>
    </xf>
    <xf numFmtId="0" fontId="25" fillId="27" borderId="17" xfId="0" applyFont="1" applyFill="1" applyBorder="1" applyAlignment="1">
      <alignment horizontal="center" vertical="center"/>
    </xf>
    <xf numFmtId="0" fontId="25" fillId="27" borderId="11" xfId="0" applyFont="1" applyFill="1" applyBorder="1" applyAlignment="1">
      <alignment horizontal="center" vertical="center"/>
    </xf>
    <xf numFmtId="0" fontId="25" fillId="27" borderId="19" xfId="0" applyFont="1" applyFill="1" applyBorder="1" applyAlignment="1">
      <alignment horizontal="center"/>
    </xf>
    <xf numFmtId="0" fontId="25" fillId="27" borderId="13" xfId="0" applyFont="1" applyFill="1" applyBorder="1" applyAlignment="1">
      <alignment horizontal="center"/>
    </xf>
    <xf numFmtId="0" fontId="25" fillId="27" borderId="10" xfId="0" applyFont="1" applyFill="1" applyBorder="1" applyAlignment="1">
      <alignment horizontal="center" vertical="center"/>
    </xf>
    <xf numFmtId="17" fontId="25" fillId="27" borderId="17" xfId="0" applyNumberFormat="1" applyFont="1" applyFill="1" applyBorder="1" applyAlignment="1">
      <alignment horizontal="center" vertical="center"/>
    </xf>
    <xf numFmtId="17" fontId="25" fillId="27" borderId="11" xfId="0" applyNumberFormat="1" applyFont="1" applyFill="1" applyBorder="1" applyAlignment="1">
      <alignment horizontal="center" vertical="center"/>
    </xf>
    <xf numFmtId="0" fontId="20" fillId="27" borderId="11" xfId="0" applyFont="1" applyFill="1" applyBorder="1" applyAlignment="1">
      <alignment horizontal="center" vertical="center" wrapText="1"/>
    </xf>
    <xf numFmtId="0" fontId="20" fillId="27" borderId="12" xfId="0" applyFont="1" applyFill="1" applyBorder="1" applyAlignment="1">
      <alignment horizontal="center" vertical="center" wrapText="1"/>
    </xf>
    <xf numFmtId="0" fontId="20" fillId="27" borderId="10" xfId="0" applyFont="1" applyFill="1" applyBorder="1" applyAlignment="1">
      <alignment horizontal="center" vertical="center" wrapText="1"/>
    </xf>
    <xf numFmtId="0" fontId="25" fillId="27" borderId="20" xfId="0" applyFont="1" applyFill="1" applyBorder="1" applyAlignment="1">
      <alignment horizontal="center" vertical="center"/>
    </xf>
    <xf numFmtId="17" fontId="25" fillId="27" borderId="11" xfId="0" quotePrefix="1" applyNumberFormat="1" applyFont="1" applyFill="1" applyBorder="1" applyAlignment="1">
      <alignment horizontal="center" vertical="center" wrapText="1"/>
    </xf>
    <xf numFmtId="0" fontId="25" fillId="27" borderId="21" xfId="0" applyFont="1" applyFill="1" applyBorder="1" applyAlignment="1">
      <alignment horizontal="center" vertical="center"/>
    </xf>
    <xf numFmtId="0" fontId="25" fillId="27" borderId="22" xfId="0" applyFont="1" applyFill="1" applyBorder="1" applyAlignment="1">
      <alignment horizontal="center" vertical="center"/>
    </xf>
    <xf numFmtId="0" fontId="25" fillId="27" borderId="10" xfId="38" applyFont="1" applyFill="1" applyBorder="1" applyAlignment="1">
      <alignment horizontal="center"/>
    </xf>
    <xf numFmtId="0" fontId="25" fillId="27" borderId="11" xfId="38" applyFont="1" applyFill="1" applyBorder="1" applyAlignment="1">
      <alignment horizontal="center"/>
    </xf>
    <xf numFmtId="0" fontId="25" fillId="27" borderId="12" xfId="38" applyFont="1" applyFill="1" applyBorder="1" applyAlignment="1">
      <alignment horizontal="center"/>
    </xf>
    <xf numFmtId="0" fontId="25" fillId="27" borderId="23" xfId="38" applyFont="1" applyFill="1" applyBorder="1" applyAlignment="1">
      <alignment horizontal="center" vertical="center" wrapText="1"/>
    </xf>
    <xf numFmtId="0" fontId="25" fillId="27" borderId="24" xfId="38" applyFont="1" applyFill="1" applyBorder="1" applyAlignment="1">
      <alignment horizontal="center" vertical="center"/>
    </xf>
    <xf numFmtId="0" fontId="25" fillId="27" borderId="15" xfId="38" applyFont="1" applyFill="1" applyBorder="1" applyAlignment="1">
      <alignment horizontal="center" vertical="center"/>
    </xf>
    <xf numFmtId="0" fontId="25" fillId="27" borderId="10" xfId="38" applyFont="1" applyFill="1" applyBorder="1" applyAlignment="1">
      <alignment horizontal="center" vertical="center"/>
    </xf>
    <xf numFmtId="0" fontId="25" fillId="27" borderId="11" xfId="38" applyFont="1" applyFill="1" applyBorder="1" applyAlignment="1">
      <alignment horizontal="center" vertical="center"/>
    </xf>
    <xf numFmtId="0" fontId="25" fillId="27" borderId="23" xfId="37" applyFont="1" applyFill="1" applyBorder="1" applyAlignment="1">
      <alignment horizontal="center" vertical="center" wrapText="1"/>
    </xf>
    <xf numFmtId="0" fontId="25" fillId="27" borderId="24" xfId="37" applyFont="1" applyFill="1" applyBorder="1" applyAlignment="1">
      <alignment horizontal="center" vertical="center"/>
    </xf>
    <xf numFmtId="0" fontId="25" fillId="27" borderId="15" xfId="37" applyFont="1" applyFill="1" applyBorder="1" applyAlignment="1">
      <alignment horizontal="center" vertical="center"/>
    </xf>
    <xf numFmtId="0" fontId="2" fillId="0" borderId="0" xfId="38" applyFont="1" applyAlignment="1">
      <alignment horizontal="center"/>
    </xf>
    <xf numFmtId="0" fontId="25" fillId="27" borderId="25" xfId="38" applyFont="1" applyFill="1" applyBorder="1" applyAlignment="1">
      <alignment horizontal="center" wrapText="1"/>
    </xf>
    <xf numFmtId="0" fontId="25" fillId="27" borderId="26" xfId="38" applyFont="1" applyFill="1" applyBorder="1" applyAlignment="1">
      <alignment horizontal="center"/>
    </xf>
    <xf numFmtId="3" fontId="27" fillId="27" borderId="19" xfId="0" applyNumberFormat="1" applyFont="1" applyFill="1" applyBorder="1" applyAlignment="1">
      <alignment horizontal="center"/>
    </xf>
    <xf numFmtId="3" fontId="27" fillId="27" borderId="13" xfId="0" applyNumberFormat="1" applyFont="1" applyFill="1" applyBorder="1" applyAlignment="1">
      <alignment horizontal="center"/>
    </xf>
    <xf numFmtId="0" fontId="25" fillId="27" borderId="25" xfId="0" applyFont="1" applyFill="1" applyBorder="1" applyAlignment="1">
      <alignment horizontal="center" wrapText="1"/>
    </xf>
    <xf numFmtId="0" fontId="25" fillId="27" borderId="27" xfId="0" applyFont="1" applyFill="1" applyBorder="1" applyAlignment="1">
      <alignment horizontal="center"/>
    </xf>
    <xf numFmtId="0" fontId="25" fillId="27" borderId="26" xfId="0" applyFont="1" applyFill="1" applyBorder="1" applyAlignment="1">
      <alignment horizontal="center"/>
    </xf>
    <xf numFmtId="0" fontId="25" fillId="27" borderId="16" xfId="0" applyFont="1" applyFill="1" applyBorder="1" applyAlignment="1">
      <alignment horizontal="center" vertical="center" wrapText="1"/>
    </xf>
    <xf numFmtId="0" fontId="25" fillId="27" borderId="28" xfId="0" applyFont="1" applyFill="1" applyBorder="1" applyAlignment="1">
      <alignment horizontal="center" vertical="center" wrapText="1"/>
    </xf>
    <xf numFmtId="0" fontId="25" fillId="27" borderId="29" xfId="0" applyFont="1" applyFill="1" applyBorder="1" applyAlignment="1">
      <alignment horizontal="center"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_k_participanti_judete_1008"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00"/>
            </a:pPr>
            <a:r>
              <a:rPr lang="en-US" sz="1000"/>
              <a:t>Repartizarea pe sexe a participantilor
la luna de referinta APRILIE 2020
</a:t>
            </a:r>
          </a:p>
        </c:rich>
      </c:tx>
      <c:layout>
        <c:manualLayout>
          <c:xMode val="edge"/>
          <c:yMode val="edge"/>
          <c:x val="0.37735854532606522"/>
          <c:y val="4.4189799804436249E-2"/>
        </c:manualLayout>
      </c:layout>
    </c:title>
    <c:view3D>
      <c:perspective val="0"/>
    </c:view3D>
    <c:plotArea>
      <c:layout>
        <c:manualLayout>
          <c:layoutTarget val="inner"/>
          <c:xMode val="edge"/>
          <c:yMode val="edge"/>
          <c:x val="0.15094339622641531"/>
          <c:y val="0.38336052202283888"/>
          <c:w val="0.6270810210876806"/>
          <c:h val="0.36541598694942951"/>
        </c:manualLayout>
      </c:layout>
      <c:pie3DChart>
        <c:varyColors val="1"/>
        <c:ser>
          <c:idx val="0"/>
          <c:order val="0"/>
          <c:dPt>
            <c:idx val="0"/>
            <c:explosion val="8"/>
          </c:dPt>
          <c:dLbls>
            <c:dLbl>
              <c:idx val="0"/>
              <c:layout>
                <c:manualLayout>
                  <c:x val="-0.11432208598786414"/>
                  <c:y val="-0.19734381489426395"/>
                </c:manualLayout>
              </c:layout>
              <c:dLblPos val="bestFit"/>
              <c:showVal val="1"/>
              <c:showPercent val="1"/>
              <c:separator>
</c:separator>
            </c:dLbl>
            <c:dLbl>
              <c:idx val="1"/>
              <c:layout>
                <c:manualLayout>
                  <c:x val="6.0355568761451948E-2"/>
                  <c:y val="-0.28044289732951444"/>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rp_sexe_0420!$E$4:$F$4</c:f>
              <c:strCache>
                <c:ptCount val="2"/>
                <c:pt idx="0">
                  <c:v>femei</c:v>
                </c:pt>
                <c:pt idx="1">
                  <c:v>barbati</c:v>
                </c:pt>
              </c:strCache>
            </c:strRef>
          </c:cat>
          <c:val>
            <c:numRef>
              <c:f>rp_sexe_0420!$E$12:$F$12</c:f>
              <c:numCache>
                <c:formatCode>#,##0</c:formatCode>
                <c:ptCount val="2"/>
                <c:pt idx="0">
                  <c:v>3616114</c:v>
                </c:pt>
                <c:pt idx="1">
                  <c:v>3923950</c:v>
                </c:pt>
              </c:numCache>
            </c:numRef>
          </c:val>
        </c:ser>
        <c:dLbls>
          <c:showVal val="1"/>
          <c:showPercent val="1"/>
          <c:separator>
</c:separator>
        </c:dLbls>
      </c:pie3DChart>
      <c:spPr>
        <a:noFill/>
        <a:ln w="25400">
          <a:noFill/>
        </a:ln>
      </c:spPr>
    </c:plotArea>
    <c:legend>
      <c:legendPos val="r"/>
      <c:layout>
        <c:manualLayout>
          <c:xMode val="edge"/>
          <c:yMode val="edge"/>
          <c:x val="0.45283022915404825"/>
          <c:y val="0.80032731202717333"/>
          <c:w val="8.7680320008075907E-2"/>
          <c:h val="0.14729946991920134"/>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00"/>
            </a:pPr>
            <a:r>
              <a:rPr lang="en-US" sz="1000"/>
              <a:t>Situatie centralizatoare privind repartizarea</a:t>
            </a:r>
          </a:p>
          <a:p>
            <a:pPr>
              <a:defRPr sz="1000"/>
            </a:pPr>
            <a:r>
              <a:rPr lang="en-US" sz="1000"/>
              <a:t> pe sexe si categorii de varsta a participantilor</a:t>
            </a:r>
          </a:p>
          <a:p>
            <a:pPr>
              <a:defRPr sz="1000"/>
            </a:pPr>
            <a:r>
              <a:rPr lang="en-US" sz="1000"/>
              <a:t> aferente lunii de referinta APRILIE 2020</a:t>
            </a:r>
          </a:p>
        </c:rich>
      </c:tx>
      <c:layout>
        <c:manualLayout>
          <c:xMode val="edge"/>
          <c:yMode val="edge"/>
          <c:x val="0.29858570199733447"/>
          <c:y val="6.8294992537697483E-2"/>
        </c:manualLayout>
      </c:layout>
    </c:title>
    <c:view3D>
      <c:hPercent val="167"/>
      <c:depthPercent val="100"/>
      <c:rAngAx val="1"/>
    </c:view3D>
    <c:plotArea>
      <c:layout>
        <c:manualLayout>
          <c:layoutTarget val="inner"/>
          <c:xMode val="edge"/>
          <c:yMode val="edge"/>
          <c:x val="0.18934911242603575"/>
          <c:y val="0.27032161057272952"/>
          <c:w val="0.55739644970414159"/>
          <c:h val="0.66918776323598772"/>
        </c:manualLayout>
      </c:layout>
      <c:bar3DChart>
        <c:barDir val="bar"/>
        <c:grouping val="clustered"/>
        <c:ser>
          <c:idx val="0"/>
          <c:order val="0"/>
          <c:tx>
            <c:strRef>
              <c:f>rp_varste_sexe_0420!$E$5:$H$5</c:f>
              <c:strCache>
                <c:ptCount val="1"/>
                <c:pt idx="0">
                  <c:v>15-25 ani 25-35 ani 35-45 ani peste 45 de ani</c:v>
                </c:pt>
              </c:strCache>
            </c:strRef>
          </c:tx>
          <c:dLbls>
            <c:dLbl>
              <c:idx val="0"/>
              <c:layout>
                <c:manualLayout>
                  <c:x val="-0.1142060911025175"/>
                  <c:y val="-7.2675131109556524E-3"/>
                </c:manualLayout>
              </c:layout>
              <c:showVal val="1"/>
            </c:dLbl>
            <c:dLbl>
              <c:idx val="1"/>
              <c:layout>
                <c:manualLayout>
                  <c:x val="-0.34420463122583073"/>
                  <c:y val="2.5800177624299853E-4"/>
                </c:manualLayout>
              </c:layout>
              <c:showVal val="1"/>
            </c:dLbl>
            <c:dLbl>
              <c:idx val="2"/>
              <c:layout>
                <c:manualLayout>
                  <c:x val="-0.400303530106074"/>
                  <c:y val="-5.4487990513473221E-3"/>
                </c:manualLayout>
              </c:layout>
              <c:showVal val="1"/>
            </c:dLbl>
            <c:dLbl>
              <c:idx val="3"/>
              <c:layout>
                <c:manualLayout>
                  <c:x val="-0.26631045675503578"/>
                  <c:y val="2.707034021503461E-3"/>
                </c:manualLayout>
              </c:layout>
              <c:showVal val="1"/>
            </c:dLbl>
            <c:txPr>
              <a:bodyPr/>
              <a:lstStyle/>
              <a:p>
                <a:pPr>
                  <a:defRPr b="1"/>
                </a:pPr>
                <a:endParaRPr lang="en-US"/>
              </a:p>
            </c:txPr>
            <c:showVal val="1"/>
          </c:dLbls>
          <c:cat>
            <c:strRef>
              <c:f>rp_varste_sexe_0420!$E$5:$H$5</c:f>
              <c:strCache>
                <c:ptCount val="4"/>
                <c:pt idx="0">
                  <c:v>15-25 ani</c:v>
                </c:pt>
                <c:pt idx="1">
                  <c:v>25-35 ani</c:v>
                </c:pt>
                <c:pt idx="2">
                  <c:v>35-45 ani</c:v>
                </c:pt>
                <c:pt idx="3">
                  <c:v>peste 45 de ani</c:v>
                </c:pt>
              </c:strCache>
            </c:strRef>
          </c:cat>
          <c:val>
            <c:numRef>
              <c:f>rp_varste_sexe_0420!$E$14:$H$14</c:f>
              <c:numCache>
                <c:formatCode>#,##0</c:formatCode>
                <c:ptCount val="4"/>
                <c:pt idx="0">
                  <c:v>748530</c:v>
                </c:pt>
                <c:pt idx="1">
                  <c:v>2272201</c:v>
                </c:pt>
                <c:pt idx="2">
                  <c:v>2671336</c:v>
                </c:pt>
                <c:pt idx="3">
                  <c:v>1847997</c:v>
                </c:pt>
              </c:numCache>
            </c:numRef>
          </c:val>
        </c:ser>
        <c:dLbls>
          <c:showVal val="1"/>
        </c:dLbls>
        <c:shape val="box"/>
        <c:axId val="112608768"/>
        <c:axId val="122388864"/>
        <c:axId val="0"/>
      </c:bar3DChart>
      <c:catAx>
        <c:axId val="112608768"/>
        <c:scaling>
          <c:orientation val="minMax"/>
        </c:scaling>
        <c:axPos val="l"/>
        <c:numFmt formatCode="General" sourceLinked="1"/>
        <c:tickLblPos val="low"/>
        <c:txPr>
          <a:bodyPr rot="0" vert="horz"/>
          <a:lstStyle/>
          <a:p>
            <a:pPr>
              <a:defRPr b="1"/>
            </a:pPr>
            <a:endParaRPr lang="en-US"/>
          </a:p>
        </c:txPr>
        <c:crossAx val="122388864"/>
        <c:crosses val="autoZero"/>
        <c:lblAlgn val="ctr"/>
        <c:lblOffset val="100"/>
        <c:tickLblSkip val="1"/>
        <c:tickMarkSkip val="1"/>
      </c:catAx>
      <c:valAx>
        <c:axId val="122388864"/>
        <c:scaling>
          <c:orientation val="minMax"/>
        </c:scaling>
        <c:axPos val="b"/>
        <c:majorGridlines/>
        <c:numFmt formatCode="#,##0" sourceLinked="1"/>
        <c:tickLblPos val="nextTo"/>
        <c:txPr>
          <a:bodyPr rot="0" vert="horz"/>
          <a:lstStyle/>
          <a:p>
            <a:pPr>
              <a:defRPr b="1"/>
            </a:pPr>
            <a:endParaRPr lang="en-US"/>
          </a:p>
        </c:txPr>
        <c:crossAx val="112608768"/>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44" r="0.75000000000000044"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11</xdr:col>
      <xdr:colOff>821055</xdr:colOff>
      <xdr:row>31</xdr:row>
      <xdr:rowOff>121920</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3286125"/>
          <a:ext cx="9403080" cy="40081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344805</xdr:colOff>
      <xdr:row>28</xdr:row>
      <xdr:rowOff>146685</xdr:rowOff>
    </xdr:to>
    <xdr:pic>
      <xdr:nvPicPr>
        <xdr:cNvPr id="4" name="Picture 3"/>
        <xdr:cNvPicPr>
          <a:picLocks noChangeAspect="1"/>
        </xdr:cNvPicPr>
      </xdr:nvPicPr>
      <xdr:blipFill>
        <a:blip xmlns:r="http://schemas.openxmlformats.org/officeDocument/2006/relationships" r:embed="rId1" cstate="print"/>
        <a:stretch>
          <a:fillRect/>
        </a:stretch>
      </xdr:blipFill>
      <xdr:spPr>
        <a:xfrm>
          <a:off x="609600" y="1666875"/>
          <a:ext cx="7879080" cy="38709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8</xdr:col>
      <xdr:colOff>436245</xdr:colOff>
      <xdr:row>27</xdr:row>
      <xdr:rowOff>123825</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562100"/>
          <a:ext cx="8237220" cy="3848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0</xdr:colOff>
      <xdr:row>30</xdr:row>
      <xdr:rowOff>0</xdr:rowOff>
    </xdr:to>
    <xdr:graphicFrame macro="">
      <xdr:nvGraphicFramePr>
        <xdr:cNvPr id="686091"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9525</xdr:colOff>
      <xdr:row>30</xdr:row>
      <xdr:rowOff>0</xdr:rowOff>
    </xdr:to>
    <xdr:graphicFrame macro="">
      <xdr:nvGraphicFramePr>
        <xdr:cNvPr id="70451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A12">
            <v>3</v>
          </cell>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pageSetUpPr fitToPage="1"/>
  </sheetPr>
  <dimension ref="B1:N31"/>
  <sheetViews>
    <sheetView tabSelected="1" zoomScaleNormal="100" workbookViewId="0">
      <selection activeCell="F25" sqref="F25"/>
    </sheetView>
  </sheetViews>
  <sheetFormatPr defaultRowHeight="12.75"/>
  <cols>
    <col min="2" max="2" width="6.28515625" customWidth="1"/>
    <col min="3" max="3" width="17.5703125" style="7" customWidth="1"/>
    <col min="4" max="4" width="13.5703125" customWidth="1"/>
    <col min="5" max="5" width="12.85546875" customWidth="1"/>
    <col min="6" max="6" width="15.85546875" bestFit="1" customWidth="1"/>
    <col min="7" max="7" width="16.28515625" bestFit="1" customWidth="1"/>
    <col min="8" max="8" width="12.42578125" customWidth="1"/>
    <col min="9" max="9" width="16.42578125" customWidth="1"/>
    <col min="10" max="10" width="18.42578125" style="4" bestFit="1" customWidth="1"/>
    <col min="11" max="11" width="14.5703125" style="4" customWidth="1"/>
  </cols>
  <sheetData>
    <row r="1" spans="2:14" ht="13.5" thickBot="1"/>
    <row r="2" spans="2:14" ht="42.75" customHeight="1">
      <c r="B2" s="93" t="s">
        <v>193</v>
      </c>
      <c r="C2" s="94"/>
      <c r="D2" s="94"/>
      <c r="E2" s="94"/>
      <c r="F2" s="94"/>
      <c r="G2" s="94"/>
      <c r="H2" s="94"/>
      <c r="I2" s="94"/>
      <c r="J2" s="94"/>
      <c r="K2" s="95"/>
    </row>
    <row r="3" spans="2:14" s="5" customFormat="1" ht="76.5" customHeight="1">
      <c r="B3" s="97" t="s">
        <v>4</v>
      </c>
      <c r="C3" s="92" t="s">
        <v>145</v>
      </c>
      <c r="D3" s="92" t="s">
        <v>98</v>
      </c>
      <c r="E3" s="92" t="s">
        <v>113</v>
      </c>
      <c r="F3" s="92" t="s">
        <v>114</v>
      </c>
      <c r="G3" s="92"/>
      <c r="H3" s="92"/>
      <c r="I3" s="92" t="s">
        <v>115</v>
      </c>
      <c r="J3" s="98" t="s">
        <v>116</v>
      </c>
      <c r="K3" s="96" t="s">
        <v>117</v>
      </c>
    </row>
    <row r="4" spans="2:14" s="5" customFormat="1" ht="56.25" customHeight="1">
      <c r="B4" s="97" t="s">
        <v>4</v>
      </c>
      <c r="C4" s="92"/>
      <c r="D4" s="92"/>
      <c r="E4" s="92"/>
      <c r="F4" s="31" t="s">
        <v>2</v>
      </c>
      <c r="G4" s="31" t="s">
        <v>118</v>
      </c>
      <c r="H4" s="31" t="s">
        <v>119</v>
      </c>
      <c r="I4" s="92"/>
      <c r="J4" s="98"/>
      <c r="K4" s="96"/>
    </row>
    <row r="5" spans="2:14" s="6" customFormat="1" ht="13.5" hidden="1" customHeight="1">
      <c r="B5" s="25"/>
      <c r="C5" s="23"/>
      <c r="D5" s="24" t="s">
        <v>103</v>
      </c>
      <c r="E5" s="24" t="s">
        <v>126</v>
      </c>
      <c r="F5" s="24" t="s">
        <v>127</v>
      </c>
      <c r="G5" s="24" t="s">
        <v>128</v>
      </c>
      <c r="H5" s="24" t="s">
        <v>129</v>
      </c>
      <c r="I5" s="23"/>
      <c r="J5" s="29" t="s">
        <v>130</v>
      </c>
      <c r="K5" s="30"/>
    </row>
    <row r="6" spans="2:14" ht="15">
      <c r="B6" s="36">
        <v>1</v>
      </c>
      <c r="C6" s="37" t="s">
        <v>155</v>
      </c>
      <c r="D6" s="38">
        <v>1054612</v>
      </c>
      <c r="E6" s="38">
        <v>1090202</v>
      </c>
      <c r="F6" s="38">
        <v>92645393</v>
      </c>
      <c r="G6" s="38">
        <v>89756809</v>
      </c>
      <c r="H6" s="38">
        <v>2888584</v>
      </c>
      <c r="I6" s="38">
        <f t="shared" ref="I6:I12" si="0">F6/$C$15</f>
        <v>19143983.345042773</v>
      </c>
      <c r="J6" s="38">
        <v>2393013131</v>
      </c>
      <c r="K6" s="39">
        <f t="shared" ref="K6:K12" si="1">J6/$C$15</f>
        <v>494485500.4752655</v>
      </c>
      <c r="N6" s="20"/>
    </row>
    <row r="7" spans="2:14" ht="15">
      <c r="B7" s="40">
        <v>2</v>
      </c>
      <c r="C7" s="37" t="s">
        <v>120</v>
      </c>
      <c r="D7" s="38">
        <v>1600880</v>
      </c>
      <c r="E7" s="38">
        <v>1658736</v>
      </c>
      <c r="F7" s="38">
        <v>139236811</v>
      </c>
      <c r="G7" s="38">
        <v>135375862</v>
      </c>
      <c r="H7" s="38">
        <v>3860949</v>
      </c>
      <c r="I7" s="38">
        <f t="shared" si="0"/>
        <v>28771502.87225689</v>
      </c>
      <c r="J7" s="38">
        <v>3609174983</v>
      </c>
      <c r="K7" s="39">
        <f t="shared" si="1"/>
        <v>745789763.81369591</v>
      </c>
      <c r="N7" s="20"/>
    </row>
    <row r="8" spans="2:14" ht="15">
      <c r="B8" s="40">
        <v>3</v>
      </c>
      <c r="C8" s="41" t="s">
        <v>0</v>
      </c>
      <c r="D8" s="38">
        <v>676921</v>
      </c>
      <c r="E8" s="38">
        <v>695357</v>
      </c>
      <c r="F8" s="38">
        <v>49637654</v>
      </c>
      <c r="G8" s="38">
        <v>47887817</v>
      </c>
      <c r="H8" s="38">
        <v>1749837</v>
      </c>
      <c r="I8" s="38">
        <f t="shared" si="0"/>
        <v>10256985.163450014</v>
      </c>
      <c r="J8" s="38">
        <v>1276680147</v>
      </c>
      <c r="K8" s="39">
        <f t="shared" si="1"/>
        <v>263809593.54465428</v>
      </c>
      <c r="N8" s="20"/>
    </row>
    <row r="9" spans="2:14" ht="15">
      <c r="B9" s="40">
        <v>4</v>
      </c>
      <c r="C9" s="41" t="s">
        <v>1</v>
      </c>
      <c r="D9" s="38">
        <v>463126</v>
      </c>
      <c r="E9" s="38">
        <v>473582</v>
      </c>
      <c r="F9" s="38">
        <v>32340705</v>
      </c>
      <c r="G9" s="38">
        <v>31145918</v>
      </c>
      <c r="H9" s="38">
        <v>1194787</v>
      </c>
      <c r="I9" s="38">
        <f t="shared" si="0"/>
        <v>6682792.2883002022</v>
      </c>
      <c r="J9" s="38">
        <v>830353010</v>
      </c>
      <c r="K9" s="39">
        <f t="shared" si="1"/>
        <v>171581809.72847873</v>
      </c>
      <c r="N9" s="20"/>
    </row>
    <row r="10" spans="2:14" ht="15">
      <c r="B10" s="40">
        <v>5</v>
      </c>
      <c r="C10" s="41" t="s">
        <v>121</v>
      </c>
      <c r="D10" s="38">
        <v>943206</v>
      </c>
      <c r="E10" s="38">
        <v>969887</v>
      </c>
      <c r="F10" s="38">
        <v>69195508</v>
      </c>
      <c r="G10" s="38">
        <v>67126836</v>
      </c>
      <c r="H10" s="38">
        <v>2068672</v>
      </c>
      <c r="I10" s="38">
        <f t="shared" si="0"/>
        <v>14298365.086580981</v>
      </c>
      <c r="J10" s="38">
        <v>1789605399</v>
      </c>
      <c r="K10" s="39">
        <f t="shared" si="1"/>
        <v>369799024.46584284</v>
      </c>
      <c r="N10" s="20"/>
    </row>
    <row r="11" spans="2:14" ht="15">
      <c r="B11" s="40">
        <v>6</v>
      </c>
      <c r="C11" s="41" t="s">
        <v>122</v>
      </c>
      <c r="D11" s="38">
        <v>777990</v>
      </c>
      <c r="E11" s="38">
        <v>801382</v>
      </c>
      <c r="F11" s="38">
        <v>60277573</v>
      </c>
      <c r="G11" s="38">
        <v>58395224</v>
      </c>
      <c r="H11" s="38">
        <v>1882349</v>
      </c>
      <c r="I11" s="38">
        <f t="shared" si="0"/>
        <v>12455588.089432573</v>
      </c>
      <c r="J11" s="38">
        <v>1556820401</v>
      </c>
      <c r="K11" s="39">
        <f t="shared" si="1"/>
        <v>321696987.43645906</v>
      </c>
      <c r="N11" s="20"/>
    </row>
    <row r="12" spans="2:14" ht="15">
      <c r="B12" s="40">
        <v>7</v>
      </c>
      <c r="C12" s="41" t="s">
        <v>154</v>
      </c>
      <c r="D12" s="38">
        <v>2023329</v>
      </c>
      <c r="E12" s="38">
        <v>2107835</v>
      </c>
      <c r="F12" s="38">
        <v>221103512</v>
      </c>
      <c r="G12" s="38">
        <v>216190874</v>
      </c>
      <c r="H12" s="38">
        <v>4912638</v>
      </c>
      <c r="I12" s="38">
        <f t="shared" si="0"/>
        <v>45688207.62904492</v>
      </c>
      <c r="J12" s="38">
        <v>5764066498</v>
      </c>
      <c r="K12" s="39">
        <f t="shared" si="1"/>
        <v>1191070483.5310161</v>
      </c>
      <c r="N12" s="20"/>
    </row>
    <row r="13" spans="2:14" ht="15.75" thickBot="1">
      <c r="B13" s="32" t="s">
        <v>5</v>
      </c>
      <c r="C13" s="33"/>
      <c r="D13" s="34">
        <f t="shared" ref="D13:K13" si="2">SUM(D6:D12)</f>
        <v>7540064</v>
      </c>
      <c r="E13" s="34">
        <f t="shared" si="2"/>
        <v>7796981</v>
      </c>
      <c r="F13" s="34">
        <f t="shared" si="2"/>
        <v>664437156</v>
      </c>
      <c r="G13" s="34">
        <f t="shared" si="2"/>
        <v>645879340</v>
      </c>
      <c r="H13" s="34">
        <f t="shared" si="2"/>
        <v>18557816</v>
      </c>
      <c r="I13" s="34">
        <f t="shared" si="2"/>
        <v>137297424.47410834</v>
      </c>
      <c r="J13" s="34">
        <f t="shared" si="2"/>
        <v>17219713569</v>
      </c>
      <c r="K13" s="35">
        <f t="shared" si="2"/>
        <v>3558233162.9954128</v>
      </c>
      <c r="N13" s="19"/>
    </row>
    <row r="15" spans="2:14" s="12" customFormat="1">
      <c r="B15" s="42" t="s">
        <v>194</v>
      </c>
      <c r="C15" s="43">
        <v>4.8394000000000004</v>
      </c>
      <c r="J15" s="13"/>
      <c r="K15" s="13"/>
    </row>
    <row r="16" spans="2:14">
      <c r="B16" s="44"/>
      <c r="C16" s="44" t="s">
        <v>191</v>
      </c>
    </row>
    <row r="17" spans="7:7">
      <c r="G17" s="19"/>
    </row>
    <row r="18" spans="7:7">
      <c r="G18" s="19"/>
    </row>
    <row r="19" spans="7:7">
      <c r="G19" s="19"/>
    </row>
    <row r="20" spans="7:7">
      <c r="G20" s="19"/>
    </row>
    <row r="21" spans="7:7">
      <c r="G21" s="19"/>
    </row>
    <row r="22" spans="7:7">
      <c r="G22" s="19"/>
    </row>
    <row r="23" spans="7:7">
      <c r="G23" s="19"/>
    </row>
    <row r="24" spans="7:7">
      <c r="G24" s="19"/>
    </row>
    <row r="25" spans="7:7">
      <c r="G25" s="19"/>
    </row>
    <row r="26" spans="7:7">
      <c r="G26" s="19"/>
    </row>
    <row r="27" spans="7:7">
      <c r="G27" s="19"/>
    </row>
    <row r="28" spans="7:7">
      <c r="G28" s="19"/>
    </row>
    <row r="29" spans="7:7">
      <c r="G29" s="19"/>
    </row>
    <row r="30" spans="7:7">
      <c r="G30" s="19"/>
    </row>
    <row r="31" spans="7:7">
      <c r="G31" s="19"/>
    </row>
  </sheetData>
  <mergeCells count="9">
    <mergeCell ref="F3:H3"/>
    <mergeCell ref="B2:K2"/>
    <mergeCell ref="K3:K4"/>
    <mergeCell ref="I3:I4"/>
    <mergeCell ref="B3:B4"/>
    <mergeCell ref="C3:C4"/>
    <mergeCell ref="D3:D4"/>
    <mergeCell ref="E3:E4"/>
    <mergeCell ref="J3:J4"/>
  </mergeCells>
  <phoneticPr fontId="32"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oddFooter>&amp;R&amp;"Arial,Italic"&amp;F
&amp;D / &amp;T</oddFooter>
  </headerFooter>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G17" sqref="G17"/>
    </sheetView>
  </sheetViews>
  <sheetFormatPr defaultRowHeight="15"/>
  <cols>
    <col min="1" max="1" width="9.140625" style="8"/>
    <col min="2" max="2" width="7.85546875" style="8" customWidth="1"/>
    <col min="3" max="3" width="20.140625" style="8" customWidth="1"/>
    <col min="4" max="4" width="13.7109375" style="8" customWidth="1"/>
    <col min="5" max="5" width="16.5703125" style="9" customWidth="1"/>
    <col min="6" max="16384" width="9.140625" style="8"/>
  </cols>
  <sheetData>
    <row r="1" spans="2:5" ht="15.75" thickBot="1"/>
    <row r="2" spans="2:5" ht="60" customHeight="1">
      <c r="B2" s="130" t="s">
        <v>206</v>
      </c>
      <c r="C2" s="131"/>
      <c r="D2" s="131"/>
      <c r="E2" s="132"/>
    </row>
    <row r="3" spans="2:5">
      <c r="B3" s="127" t="s">
        <v>6</v>
      </c>
      <c r="C3" s="128"/>
      <c r="D3" s="128" t="s">
        <v>7</v>
      </c>
      <c r="E3" s="129"/>
    </row>
    <row r="4" spans="2:5">
      <c r="B4" s="74" t="s">
        <v>8</v>
      </c>
      <c r="C4" s="75" t="s">
        <v>9</v>
      </c>
      <c r="D4" s="75" t="s">
        <v>10</v>
      </c>
      <c r="E4" s="76" t="s">
        <v>11</v>
      </c>
    </row>
    <row r="5" spans="2:5" ht="15.75">
      <c r="B5" s="80"/>
      <c r="C5" s="81" t="s">
        <v>12</v>
      </c>
      <c r="D5" s="38">
        <v>109063</v>
      </c>
      <c r="E5" s="82">
        <f t="shared" ref="E5:E48" si="0">D5/$D$48</f>
        <v>1.446446608410751E-2</v>
      </c>
    </row>
    <row r="6" spans="2:5" ht="15.75">
      <c r="B6" s="80" t="s">
        <v>13</v>
      </c>
      <c r="C6" s="81" t="s">
        <v>14</v>
      </c>
      <c r="D6" s="38">
        <v>69088</v>
      </c>
      <c r="E6" s="82">
        <f t="shared" si="0"/>
        <v>9.1627869471664954E-3</v>
      </c>
    </row>
    <row r="7" spans="2:5" ht="15.75">
      <c r="B7" s="80" t="s">
        <v>15</v>
      </c>
      <c r="C7" s="81" t="s">
        <v>16</v>
      </c>
      <c r="D7" s="38">
        <v>97644</v>
      </c>
      <c r="E7" s="82">
        <f t="shared" si="0"/>
        <v>1.2950022705377567E-2</v>
      </c>
    </row>
    <row r="8" spans="2:5" ht="15.75">
      <c r="B8" s="80" t="s">
        <v>17</v>
      </c>
      <c r="C8" s="81" t="s">
        <v>18</v>
      </c>
      <c r="D8" s="38">
        <v>126354</v>
      </c>
      <c r="E8" s="82">
        <f t="shared" si="0"/>
        <v>1.6757682693409499E-2</v>
      </c>
    </row>
    <row r="9" spans="2:5" ht="15.75">
      <c r="B9" s="80" t="s">
        <v>19</v>
      </c>
      <c r="C9" s="81" t="s">
        <v>20</v>
      </c>
      <c r="D9" s="38">
        <v>104661</v>
      </c>
      <c r="E9" s="82">
        <f t="shared" si="0"/>
        <v>1.3880651410916406E-2</v>
      </c>
    </row>
    <row r="10" spans="2:5" ht="15.75">
      <c r="B10" s="80" t="s">
        <v>21</v>
      </c>
      <c r="C10" s="81" t="s">
        <v>22</v>
      </c>
      <c r="D10" s="38">
        <v>157937</v>
      </c>
      <c r="E10" s="82">
        <f t="shared" si="0"/>
        <v>2.0946373929982557E-2</v>
      </c>
    </row>
    <row r="11" spans="2:5" ht="15.75">
      <c r="B11" s="80" t="s">
        <v>23</v>
      </c>
      <c r="C11" s="81" t="s">
        <v>24</v>
      </c>
      <c r="D11" s="38">
        <v>69426</v>
      </c>
      <c r="E11" s="82">
        <f t="shared" si="0"/>
        <v>9.2076141528772172E-3</v>
      </c>
    </row>
    <row r="12" spans="2:5" ht="15.75">
      <c r="B12" s="80" t="s">
        <v>25</v>
      </c>
      <c r="C12" s="81" t="s">
        <v>26</v>
      </c>
      <c r="D12" s="38">
        <v>57930</v>
      </c>
      <c r="E12" s="82">
        <f t="shared" si="0"/>
        <v>7.6829586592368449E-3</v>
      </c>
    </row>
    <row r="13" spans="2:5" ht="15.75">
      <c r="B13" s="80" t="s">
        <v>27</v>
      </c>
      <c r="C13" s="81" t="s">
        <v>28</v>
      </c>
      <c r="D13" s="38">
        <v>138890</v>
      </c>
      <c r="E13" s="82">
        <f t="shared" si="0"/>
        <v>1.8420268050775165E-2</v>
      </c>
    </row>
    <row r="14" spans="2:5" ht="15.75">
      <c r="B14" s="80" t="s">
        <v>29</v>
      </c>
      <c r="C14" s="81" t="s">
        <v>30</v>
      </c>
      <c r="D14" s="38">
        <v>48718</v>
      </c>
      <c r="E14" s="82">
        <f t="shared" si="0"/>
        <v>6.4612183663162537E-3</v>
      </c>
    </row>
    <row r="15" spans="2:5" ht="15.75">
      <c r="B15" s="80" t="s">
        <v>31</v>
      </c>
      <c r="C15" s="81" t="s">
        <v>32</v>
      </c>
      <c r="D15" s="38">
        <v>72085</v>
      </c>
      <c r="E15" s="82">
        <f t="shared" si="0"/>
        <v>9.5602636794594846E-3</v>
      </c>
    </row>
    <row r="16" spans="2:5" ht="15.75">
      <c r="B16" s="80" t="s">
        <v>33</v>
      </c>
      <c r="C16" s="81" t="s">
        <v>34</v>
      </c>
      <c r="D16" s="38">
        <v>47849</v>
      </c>
      <c r="E16" s="82">
        <f t="shared" si="0"/>
        <v>6.3459673551842528E-3</v>
      </c>
    </row>
    <row r="17" spans="2:5" ht="15.75">
      <c r="B17" s="80" t="s">
        <v>35</v>
      </c>
      <c r="C17" s="81" t="s">
        <v>36</v>
      </c>
      <c r="D17" s="38">
        <v>216506</v>
      </c>
      <c r="E17" s="82">
        <f t="shared" si="0"/>
        <v>2.8714079880489077E-2</v>
      </c>
    </row>
    <row r="18" spans="2:5" ht="15.75">
      <c r="B18" s="80" t="s">
        <v>37</v>
      </c>
      <c r="C18" s="81" t="s">
        <v>38</v>
      </c>
      <c r="D18" s="38">
        <v>177146</v>
      </c>
      <c r="E18" s="82">
        <f t="shared" si="0"/>
        <v>2.3493965037962541E-2</v>
      </c>
    </row>
    <row r="19" spans="2:5" ht="15.75">
      <c r="B19" s="80" t="s">
        <v>39</v>
      </c>
      <c r="C19" s="81" t="s">
        <v>40</v>
      </c>
      <c r="D19" s="38">
        <v>53809</v>
      </c>
      <c r="E19" s="82">
        <f t="shared" si="0"/>
        <v>7.1364115742253648E-3</v>
      </c>
    </row>
    <row r="20" spans="2:5" ht="15.75">
      <c r="B20" s="80" t="s">
        <v>41</v>
      </c>
      <c r="C20" s="81" t="s">
        <v>42</v>
      </c>
      <c r="D20" s="38">
        <v>68439</v>
      </c>
      <c r="E20" s="82">
        <f t="shared" si="0"/>
        <v>9.0767134072071536E-3</v>
      </c>
    </row>
    <row r="21" spans="2:5" ht="15.75">
      <c r="B21" s="80" t="s">
        <v>43</v>
      </c>
      <c r="C21" s="81" t="s">
        <v>44</v>
      </c>
      <c r="D21" s="38">
        <v>131749</v>
      </c>
      <c r="E21" s="82">
        <f t="shared" si="0"/>
        <v>1.7473193861484465E-2</v>
      </c>
    </row>
    <row r="22" spans="2:5" ht="15.75">
      <c r="B22" s="80" t="s">
        <v>45</v>
      </c>
      <c r="C22" s="81" t="s">
        <v>46</v>
      </c>
      <c r="D22" s="38">
        <v>124168</v>
      </c>
      <c r="E22" s="82">
        <f t="shared" si="0"/>
        <v>1.6467764729848448E-2</v>
      </c>
    </row>
    <row r="23" spans="2:5" ht="15.75">
      <c r="B23" s="80" t="s">
        <v>47</v>
      </c>
      <c r="C23" s="81" t="s">
        <v>48</v>
      </c>
      <c r="D23" s="38">
        <v>71023</v>
      </c>
      <c r="E23" s="82">
        <f t="shared" si="0"/>
        <v>9.4194160686169245E-3</v>
      </c>
    </row>
    <row r="24" spans="2:5" ht="15.75">
      <c r="B24" s="80" t="s">
        <v>49</v>
      </c>
      <c r="C24" s="81" t="s">
        <v>50</v>
      </c>
      <c r="D24" s="38">
        <v>98562</v>
      </c>
      <c r="E24" s="82">
        <f t="shared" si="0"/>
        <v>1.3071772335088933E-2</v>
      </c>
    </row>
    <row r="25" spans="2:5" ht="15.75">
      <c r="B25" s="80" t="s">
        <v>51</v>
      </c>
      <c r="C25" s="81" t="s">
        <v>52</v>
      </c>
      <c r="D25" s="38">
        <v>107646</v>
      </c>
      <c r="E25" s="82">
        <f t="shared" si="0"/>
        <v>1.4276536644781795E-2</v>
      </c>
    </row>
    <row r="26" spans="2:5" ht="15.75">
      <c r="B26" s="80" t="s">
        <v>53</v>
      </c>
      <c r="C26" s="81" t="s">
        <v>54</v>
      </c>
      <c r="D26" s="38">
        <v>33953</v>
      </c>
      <c r="E26" s="82">
        <f t="shared" si="0"/>
        <v>4.5030121760239704E-3</v>
      </c>
    </row>
    <row r="27" spans="2:5" ht="15.75">
      <c r="B27" s="80" t="s">
        <v>55</v>
      </c>
      <c r="C27" s="81" t="s">
        <v>56</v>
      </c>
      <c r="D27" s="38">
        <v>197162</v>
      </c>
      <c r="E27" s="82">
        <f t="shared" si="0"/>
        <v>2.6148584415198597E-2</v>
      </c>
    </row>
    <row r="28" spans="2:5" ht="15.75">
      <c r="B28" s="80" t="s">
        <v>57</v>
      </c>
      <c r="C28" s="81" t="s">
        <v>58</v>
      </c>
      <c r="D28" s="38">
        <v>23015</v>
      </c>
      <c r="E28" s="82">
        <f t="shared" si="0"/>
        <v>3.0523613592669772E-3</v>
      </c>
    </row>
    <row r="29" spans="2:5" ht="15.75">
      <c r="B29" s="80" t="s">
        <v>59</v>
      </c>
      <c r="C29" s="81" t="s">
        <v>60</v>
      </c>
      <c r="D29" s="38">
        <v>133873</v>
      </c>
      <c r="E29" s="82">
        <f t="shared" si="0"/>
        <v>1.7754889083169585E-2</v>
      </c>
    </row>
    <row r="30" spans="2:5" ht="15.75">
      <c r="B30" s="80" t="s">
        <v>61</v>
      </c>
      <c r="C30" s="81" t="s">
        <v>62</v>
      </c>
      <c r="D30" s="38">
        <v>41219</v>
      </c>
      <c r="E30" s="82">
        <f t="shared" si="0"/>
        <v>5.4666644739354998E-3</v>
      </c>
    </row>
    <row r="31" spans="2:5" ht="15.75">
      <c r="B31" s="80" t="s">
        <v>63</v>
      </c>
      <c r="C31" s="81" t="s">
        <v>64</v>
      </c>
      <c r="D31" s="38">
        <v>160228</v>
      </c>
      <c r="E31" s="82">
        <f t="shared" si="0"/>
        <v>2.1250217504785104E-2</v>
      </c>
    </row>
    <row r="32" spans="2:5" ht="15.75">
      <c r="B32" s="80" t="s">
        <v>65</v>
      </c>
      <c r="C32" s="81" t="s">
        <v>66</v>
      </c>
      <c r="D32" s="38">
        <v>104384</v>
      </c>
      <c r="E32" s="82">
        <f t="shared" si="0"/>
        <v>1.3843914322212649E-2</v>
      </c>
    </row>
    <row r="33" spans="2:13" ht="15.75">
      <c r="B33" s="80" t="s">
        <v>67</v>
      </c>
      <c r="C33" s="81" t="s">
        <v>68</v>
      </c>
      <c r="D33" s="38">
        <v>77482</v>
      </c>
      <c r="E33" s="82">
        <f t="shared" si="0"/>
        <v>1.0276040097272383E-2</v>
      </c>
    </row>
    <row r="34" spans="2:13" ht="15.75">
      <c r="B34" s="80" t="s">
        <v>69</v>
      </c>
      <c r="C34" s="81" t="s">
        <v>70</v>
      </c>
      <c r="D34" s="38">
        <v>172206</v>
      </c>
      <c r="E34" s="82">
        <f t="shared" si="0"/>
        <v>2.2838798185267392E-2</v>
      </c>
    </row>
    <row r="35" spans="2:13" ht="15.75">
      <c r="B35" s="80" t="s">
        <v>71</v>
      </c>
      <c r="C35" s="81" t="s">
        <v>72</v>
      </c>
      <c r="D35" s="38">
        <v>121886</v>
      </c>
      <c r="E35" s="82">
        <f t="shared" si="0"/>
        <v>1.6165114778866597E-2</v>
      </c>
    </row>
    <row r="36" spans="2:13" ht="15.75">
      <c r="B36" s="80" t="s">
        <v>73</v>
      </c>
      <c r="C36" s="81" t="s">
        <v>74</v>
      </c>
      <c r="D36" s="38">
        <v>68109</v>
      </c>
      <c r="E36" s="82">
        <f t="shared" si="0"/>
        <v>9.0329472004481663E-3</v>
      </c>
    </row>
    <row r="37" spans="2:13" ht="15.75">
      <c r="B37" s="80" t="s">
        <v>75</v>
      </c>
      <c r="C37" s="81" t="s">
        <v>76</v>
      </c>
      <c r="D37" s="38">
        <v>180607</v>
      </c>
      <c r="E37" s="82">
        <f t="shared" si="0"/>
        <v>2.3952979709456049E-2</v>
      </c>
    </row>
    <row r="38" spans="2:13" ht="15.75">
      <c r="B38" s="80" t="s">
        <v>77</v>
      </c>
      <c r="C38" s="81" t="s">
        <v>78</v>
      </c>
      <c r="D38" s="38">
        <v>164668</v>
      </c>
      <c r="E38" s="82">
        <f t="shared" si="0"/>
        <v>2.1839071922996941E-2</v>
      </c>
    </row>
    <row r="39" spans="2:13" ht="15.75">
      <c r="B39" s="80" t="s">
        <v>79</v>
      </c>
      <c r="C39" s="81" t="s">
        <v>80</v>
      </c>
      <c r="D39" s="38">
        <v>41668</v>
      </c>
      <c r="E39" s="82">
        <f t="shared" si="0"/>
        <v>5.5262130401015162E-3</v>
      </c>
    </row>
    <row r="40" spans="2:13" ht="15.75">
      <c r="B40" s="80" t="s">
        <v>81</v>
      </c>
      <c r="C40" s="81" t="s">
        <v>82</v>
      </c>
      <c r="D40" s="38">
        <v>360323</v>
      </c>
      <c r="E40" s="82">
        <f t="shared" si="0"/>
        <v>4.7787790660662827E-2</v>
      </c>
      <c r="M40" s="21"/>
    </row>
    <row r="41" spans="2:13" ht="15.75">
      <c r="B41" s="80" t="s">
        <v>83</v>
      </c>
      <c r="C41" s="81" t="s">
        <v>84</v>
      </c>
      <c r="D41" s="38">
        <v>57113</v>
      </c>
      <c r="E41" s="82">
        <f t="shared" si="0"/>
        <v>7.5746041412911086E-3</v>
      </c>
    </row>
    <row r="42" spans="2:13" ht="15.75">
      <c r="B42" s="80" t="s">
        <v>85</v>
      </c>
      <c r="C42" s="81" t="s">
        <v>86</v>
      </c>
      <c r="D42" s="38">
        <v>85140</v>
      </c>
      <c r="E42" s="82">
        <f t="shared" si="0"/>
        <v>1.1291681343818832E-2</v>
      </c>
    </row>
    <row r="43" spans="2:13" ht="15.75">
      <c r="B43" s="80" t="s">
        <v>87</v>
      </c>
      <c r="C43" s="81" t="s">
        <v>88</v>
      </c>
      <c r="D43" s="38">
        <v>107822</v>
      </c>
      <c r="E43" s="82">
        <f t="shared" si="0"/>
        <v>1.4299878621719922E-2</v>
      </c>
    </row>
    <row r="44" spans="2:13" ht="15.75">
      <c r="B44" s="80" t="s">
        <v>89</v>
      </c>
      <c r="C44" s="81" t="s">
        <v>90</v>
      </c>
      <c r="D44" s="38">
        <v>83257</v>
      </c>
      <c r="E44" s="82">
        <f t="shared" si="0"/>
        <v>1.1041948715554669E-2</v>
      </c>
    </row>
    <row r="45" spans="2:13" ht="15.75">
      <c r="B45" s="80" t="s">
        <v>91</v>
      </c>
      <c r="C45" s="81" t="s">
        <v>92</v>
      </c>
      <c r="D45" s="38">
        <v>41897</v>
      </c>
      <c r="E45" s="82">
        <f t="shared" si="0"/>
        <v>5.5565841350948744E-3</v>
      </c>
    </row>
    <row r="46" spans="2:13" ht="15.75">
      <c r="B46" s="80" t="s">
        <v>93</v>
      </c>
      <c r="C46" s="81" t="s">
        <v>94</v>
      </c>
      <c r="D46" s="38">
        <v>2419044</v>
      </c>
      <c r="E46" s="82">
        <f t="shared" si="0"/>
        <v>0.32082539352451117</v>
      </c>
    </row>
    <row r="47" spans="2:13" ht="15.75">
      <c r="B47" s="80" t="s">
        <v>95</v>
      </c>
      <c r="C47" s="81" t="s">
        <v>96</v>
      </c>
      <c r="D47" s="38">
        <v>716315</v>
      </c>
      <c r="E47" s="82">
        <f t="shared" si="0"/>
        <v>9.5001183013831189E-2</v>
      </c>
    </row>
    <row r="48" spans="2:13" ht="16.5" thickBot="1">
      <c r="B48" s="77" t="s">
        <v>97</v>
      </c>
      <c r="C48" s="78" t="s">
        <v>5</v>
      </c>
      <c r="D48" s="34">
        <f>SUM(D5:D47)</f>
        <v>7540064</v>
      </c>
      <c r="E48" s="79">
        <f t="shared" si="0"/>
        <v>1</v>
      </c>
    </row>
    <row r="49" spans="4:4">
      <c r="D49" s="27"/>
    </row>
  </sheetData>
  <mergeCells count="3">
    <mergeCell ref="B3:C3"/>
    <mergeCell ref="D3:E3"/>
    <mergeCell ref="B2:E2"/>
  </mergeCells>
  <phoneticPr fontId="6" type="noConversion"/>
  <printOptions horizontalCentered="1" verticalCentered="1"/>
  <pageMargins left="0.27" right="0.28000000000000003" top="0.26" bottom="0.55000000000000004" header="0.21" footer="0.15"/>
  <pageSetup scale="82" orientation="portrait" horizontalDpi="300" verticalDpi="300" r:id="rId1"/>
  <headerFooter alignWithMargins="0">
    <oddFooter>&amp;R&amp;"Arial,Italic"&amp;F
&amp;D / &amp;T</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topLeftCell="A46" workbookViewId="0">
      <selection activeCell="H11" sqref="H11"/>
    </sheetView>
  </sheetViews>
  <sheetFormatPr defaultRowHeight="15"/>
  <cols>
    <col min="2" max="2" width="11.7109375" customWidth="1"/>
    <col min="3" max="3" width="19.28515625" customWidth="1"/>
    <col min="4" max="4" width="31.7109375" customWidth="1"/>
    <col min="5" max="16384" width="9.140625" style="8"/>
  </cols>
  <sheetData>
    <row r="1" spans="2:4" ht="15.75" thickBot="1"/>
    <row r="2" spans="2:4" ht="60" customHeight="1">
      <c r="B2" s="135" t="s">
        <v>207</v>
      </c>
      <c r="C2" s="136"/>
      <c r="D2" s="137"/>
    </row>
    <row r="3" spans="2:4" ht="65.25" customHeight="1">
      <c r="B3" s="133" t="s">
        <v>6</v>
      </c>
      <c r="C3" s="134"/>
      <c r="D3" s="83" t="s">
        <v>189</v>
      </c>
    </row>
    <row r="4" spans="2:4">
      <c r="B4" s="74" t="s">
        <v>8</v>
      </c>
      <c r="C4" s="75" t="s">
        <v>148</v>
      </c>
      <c r="D4" s="84"/>
    </row>
    <row r="5" spans="2:4" ht="15.75">
      <c r="B5" s="85"/>
      <c r="C5" s="81" t="s">
        <v>149</v>
      </c>
      <c r="D5" s="86">
        <v>9089</v>
      </c>
    </row>
    <row r="6" spans="2:4" ht="15.75">
      <c r="B6" s="85" t="s">
        <v>13</v>
      </c>
      <c r="C6" s="81" t="s">
        <v>14</v>
      </c>
      <c r="D6" s="86">
        <v>68285</v>
      </c>
    </row>
    <row r="7" spans="2:4" ht="15.75">
      <c r="B7" s="85" t="s">
        <v>15</v>
      </c>
      <c r="C7" s="81" t="s">
        <v>16</v>
      </c>
      <c r="D7" s="86">
        <v>85673</v>
      </c>
    </row>
    <row r="8" spans="2:4" ht="15.75">
      <c r="B8" s="85" t="s">
        <v>17</v>
      </c>
      <c r="C8" s="81" t="s">
        <v>18</v>
      </c>
      <c r="D8" s="86">
        <v>125438</v>
      </c>
    </row>
    <row r="9" spans="2:4" ht="15.75">
      <c r="B9" s="85" t="s">
        <v>19</v>
      </c>
      <c r="C9" s="81" t="s">
        <v>20</v>
      </c>
      <c r="D9" s="86">
        <v>82104</v>
      </c>
    </row>
    <row r="10" spans="2:4" ht="15.75">
      <c r="B10" s="85" t="s">
        <v>21</v>
      </c>
      <c r="C10" s="81" t="s">
        <v>22</v>
      </c>
      <c r="D10" s="86">
        <v>111594</v>
      </c>
    </row>
    <row r="11" spans="2:4" ht="15.75">
      <c r="B11" s="85" t="s">
        <v>23</v>
      </c>
      <c r="C11" s="81" t="s">
        <v>24</v>
      </c>
      <c r="D11" s="86">
        <v>43104</v>
      </c>
    </row>
    <row r="12" spans="2:4" ht="15.75">
      <c r="B12" s="85" t="s">
        <v>25</v>
      </c>
      <c r="C12" s="81" t="s">
        <v>26</v>
      </c>
      <c r="D12" s="86">
        <v>41035</v>
      </c>
    </row>
    <row r="13" spans="2:4" ht="15.75">
      <c r="B13" s="85" t="s">
        <v>27</v>
      </c>
      <c r="C13" s="81" t="s">
        <v>28</v>
      </c>
      <c r="D13" s="86">
        <v>114506</v>
      </c>
    </row>
    <row r="14" spans="2:4" ht="15.75">
      <c r="B14" s="85" t="s">
        <v>29</v>
      </c>
      <c r="C14" s="81" t="s">
        <v>30</v>
      </c>
      <c r="D14" s="86">
        <v>48508</v>
      </c>
    </row>
    <row r="15" spans="2:4" ht="15.75">
      <c r="B15" s="85" t="s">
        <v>31</v>
      </c>
      <c r="C15" s="81" t="s">
        <v>32</v>
      </c>
      <c r="D15" s="86">
        <v>65539</v>
      </c>
    </row>
    <row r="16" spans="2:4" ht="15.75">
      <c r="B16" s="85" t="s">
        <v>33</v>
      </c>
      <c r="C16" s="81" t="s">
        <v>34</v>
      </c>
      <c r="D16" s="86">
        <v>38227</v>
      </c>
    </row>
    <row r="17" spans="2:4" ht="15.75">
      <c r="B17" s="85" t="s">
        <v>35</v>
      </c>
      <c r="C17" s="81" t="s">
        <v>36</v>
      </c>
      <c r="D17" s="86">
        <v>150724</v>
      </c>
    </row>
    <row r="18" spans="2:4" ht="15.75">
      <c r="B18" s="85" t="s">
        <v>37</v>
      </c>
      <c r="C18" s="81" t="s">
        <v>38</v>
      </c>
      <c r="D18" s="86">
        <v>118624</v>
      </c>
    </row>
    <row r="19" spans="2:4" ht="15.75">
      <c r="B19" s="85" t="s">
        <v>39</v>
      </c>
      <c r="C19" s="81" t="s">
        <v>40</v>
      </c>
      <c r="D19" s="86">
        <v>35350</v>
      </c>
    </row>
    <row r="20" spans="2:4" ht="15.75">
      <c r="B20" s="85" t="s">
        <v>41</v>
      </c>
      <c r="C20" s="81" t="s">
        <v>42</v>
      </c>
      <c r="D20" s="86">
        <v>76225</v>
      </c>
    </row>
    <row r="21" spans="2:4" ht="15.75">
      <c r="B21" s="85" t="s">
        <v>43</v>
      </c>
      <c r="C21" s="81" t="s">
        <v>44</v>
      </c>
      <c r="D21" s="86">
        <v>96568</v>
      </c>
    </row>
    <row r="22" spans="2:4" ht="15.75">
      <c r="B22" s="85" t="s">
        <v>45</v>
      </c>
      <c r="C22" s="81" t="s">
        <v>46</v>
      </c>
      <c r="D22" s="86">
        <v>77132</v>
      </c>
    </row>
    <row r="23" spans="2:4" ht="15.75">
      <c r="B23" s="85" t="s">
        <v>47</v>
      </c>
      <c r="C23" s="81" t="s">
        <v>48</v>
      </c>
      <c r="D23" s="86">
        <v>58968</v>
      </c>
    </row>
    <row r="24" spans="2:4" ht="15.75">
      <c r="B24" s="85" t="s">
        <v>49</v>
      </c>
      <c r="C24" s="81" t="s">
        <v>50</v>
      </c>
      <c r="D24" s="86">
        <v>49756</v>
      </c>
    </row>
    <row r="25" spans="2:4" ht="15.75">
      <c r="B25" s="85" t="s">
        <v>51</v>
      </c>
      <c r="C25" s="81" t="s">
        <v>52</v>
      </c>
      <c r="D25" s="86">
        <v>73107</v>
      </c>
    </row>
    <row r="26" spans="2:4" ht="15.75">
      <c r="B26" s="85" t="s">
        <v>53</v>
      </c>
      <c r="C26" s="81" t="s">
        <v>54</v>
      </c>
      <c r="D26" s="86">
        <v>41823</v>
      </c>
    </row>
    <row r="27" spans="2:4" ht="15.75">
      <c r="B27" s="85" t="s">
        <v>55</v>
      </c>
      <c r="C27" s="81" t="s">
        <v>56</v>
      </c>
      <c r="D27" s="86">
        <v>116740</v>
      </c>
    </row>
    <row r="28" spans="2:4" ht="15.75">
      <c r="B28" s="85" t="s">
        <v>57</v>
      </c>
      <c r="C28" s="81" t="s">
        <v>58</v>
      </c>
      <c r="D28" s="86">
        <v>39347</v>
      </c>
    </row>
    <row r="29" spans="2:4" ht="15.75">
      <c r="B29" s="85" t="s">
        <v>59</v>
      </c>
      <c r="C29" s="81" t="s">
        <v>60</v>
      </c>
      <c r="D29" s="86">
        <v>76973</v>
      </c>
    </row>
    <row r="30" spans="2:4" ht="15.75">
      <c r="B30" s="85" t="s">
        <v>61</v>
      </c>
      <c r="C30" s="81" t="s">
        <v>62</v>
      </c>
      <c r="D30" s="86">
        <v>34027</v>
      </c>
    </row>
    <row r="31" spans="2:4" ht="15.75">
      <c r="B31" s="85" t="s">
        <v>63</v>
      </c>
      <c r="C31" s="81" t="s">
        <v>64</v>
      </c>
      <c r="D31" s="86">
        <v>95826</v>
      </c>
    </row>
    <row r="32" spans="2:4" ht="15.75">
      <c r="B32" s="85" t="s">
        <v>65</v>
      </c>
      <c r="C32" s="81" t="s">
        <v>66</v>
      </c>
      <c r="D32" s="86">
        <v>55901</v>
      </c>
    </row>
    <row r="33" spans="2:12" ht="15.75">
      <c r="B33" s="85" t="s">
        <v>67</v>
      </c>
      <c r="C33" s="81" t="s">
        <v>68</v>
      </c>
      <c r="D33" s="86">
        <v>58974</v>
      </c>
    </row>
    <row r="34" spans="2:12" ht="15.75">
      <c r="B34" s="85" t="s">
        <v>69</v>
      </c>
      <c r="C34" s="81" t="s">
        <v>70</v>
      </c>
      <c r="D34" s="86">
        <v>142840</v>
      </c>
    </row>
    <row r="35" spans="2:12" ht="15.75">
      <c r="B35" s="85" t="s">
        <v>71</v>
      </c>
      <c r="C35" s="81" t="s">
        <v>72</v>
      </c>
      <c r="D35" s="86">
        <v>54254</v>
      </c>
    </row>
    <row r="36" spans="2:12" ht="15.75">
      <c r="B36" s="85" t="s">
        <v>73</v>
      </c>
      <c r="C36" s="81" t="s">
        <v>74</v>
      </c>
      <c r="D36" s="86">
        <v>37673</v>
      </c>
    </row>
    <row r="37" spans="2:12" ht="15.75">
      <c r="B37" s="85" t="s">
        <v>75</v>
      </c>
      <c r="C37" s="81" t="s">
        <v>76</v>
      </c>
      <c r="D37" s="86">
        <v>86803</v>
      </c>
    </row>
    <row r="38" spans="2:12" ht="15.75">
      <c r="B38" s="85" t="s">
        <v>77</v>
      </c>
      <c r="C38" s="81" t="s">
        <v>78</v>
      </c>
      <c r="D38" s="86">
        <v>73629</v>
      </c>
    </row>
    <row r="39" spans="2:12" ht="15.75">
      <c r="B39" s="85" t="s">
        <v>79</v>
      </c>
      <c r="C39" s="81" t="s">
        <v>80</v>
      </c>
      <c r="D39" s="86">
        <v>48610</v>
      </c>
    </row>
    <row r="40" spans="2:12" ht="15.75">
      <c r="B40" s="85" t="s">
        <v>81</v>
      </c>
      <c r="C40" s="81" t="s">
        <v>82</v>
      </c>
      <c r="D40" s="86">
        <v>150425</v>
      </c>
    </row>
    <row r="41" spans="2:12" ht="15.75">
      <c r="B41" s="85" t="s">
        <v>83</v>
      </c>
      <c r="C41" s="81" t="s">
        <v>84</v>
      </c>
      <c r="D41" s="86">
        <v>31002</v>
      </c>
    </row>
    <row r="42" spans="2:12" ht="15.75">
      <c r="B42" s="85" t="s">
        <v>85</v>
      </c>
      <c r="C42" s="81" t="s">
        <v>86</v>
      </c>
      <c r="D42" s="86">
        <v>43215</v>
      </c>
    </row>
    <row r="43" spans="2:12" ht="15.75">
      <c r="B43" s="85" t="s">
        <v>87</v>
      </c>
      <c r="C43" s="81" t="s">
        <v>88</v>
      </c>
      <c r="D43" s="86">
        <v>57554</v>
      </c>
    </row>
    <row r="44" spans="2:12" ht="15.75">
      <c r="B44" s="85" t="s">
        <v>89</v>
      </c>
      <c r="C44" s="81" t="s">
        <v>90</v>
      </c>
      <c r="D44" s="86">
        <v>39263</v>
      </c>
      <c r="L44" s="21"/>
    </row>
    <row r="45" spans="2:12" ht="15.75">
      <c r="B45" s="85" t="s">
        <v>91</v>
      </c>
      <c r="C45" s="81" t="s">
        <v>92</v>
      </c>
      <c r="D45" s="86">
        <v>44617</v>
      </c>
    </row>
    <row r="46" spans="2:12" ht="15.75">
      <c r="B46" s="85" t="s">
        <v>93</v>
      </c>
      <c r="C46" s="81" t="s">
        <v>94</v>
      </c>
      <c r="D46" s="86">
        <v>55659</v>
      </c>
    </row>
    <row r="47" spans="2:12" ht="15.75">
      <c r="B47" s="85">
        <v>421</v>
      </c>
      <c r="C47" s="81" t="s">
        <v>94</v>
      </c>
      <c r="D47" s="86">
        <v>80429</v>
      </c>
    </row>
    <row r="48" spans="2:12" ht="15.75">
      <c r="B48" s="85">
        <v>431</v>
      </c>
      <c r="C48" s="81" t="s">
        <v>94</v>
      </c>
      <c r="D48" s="86">
        <v>105285</v>
      </c>
    </row>
    <row r="49" spans="2:4" ht="15.75">
      <c r="B49" s="85">
        <v>441</v>
      </c>
      <c r="C49" s="81" t="s">
        <v>94</v>
      </c>
      <c r="D49" s="86">
        <v>79547</v>
      </c>
    </row>
    <row r="50" spans="2:4" ht="15.75">
      <c r="B50" s="85">
        <v>451</v>
      </c>
      <c r="C50" s="81" t="s">
        <v>94</v>
      </c>
      <c r="D50" s="86">
        <v>65232</v>
      </c>
    </row>
    <row r="51" spans="2:4" ht="15.75">
      <c r="B51" s="85">
        <v>461</v>
      </c>
      <c r="C51" s="81" t="s">
        <v>94</v>
      </c>
      <c r="D51" s="86">
        <v>98439</v>
      </c>
    </row>
    <row r="52" spans="2:4" ht="15.75">
      <c r="B52" s="85" t="s">
        <v>95</v>
      </c>
      <c r="C52" s="81" t="s">
        <v>96</v>
      </c>
      <c r="D52" s="86">
        <v>109643</v>
      </c>
    </row>
    <row r="53" spans="2:4" ht="16.5" thickBot="1">
      <c r="B53" s="77" t="s">
        <v>97</v>
      </c>
      <c r="C53" s="78" t="s">
        <v>5</v>
      </c>
      <c r="D53" s="87">
        <f>SUM(D5:D52)</f>
        <v>3493286</v>
      </c>
    </row>
  </sheetData>
  <mergeCells count="2">
    <mergeCell ref="B3:C3"/>
    <mergeCell ref="B2:D2"/>
  </mergeCells>
  <phoneticPr fontId="6" type="noConversion"/>
  <printOptions horizontalCentered="1" verticalCentered="1"/>
  <pageMargins left="0.27" right="0.28000000000000003" top="0.26" bottom="0.55000000000000004" header="0.21" footer="0.15"/>
  <pageSetup scale="78" orientation="portrait" horizontalDpi="300" verticalDpi="300" r:id="rId1"/>
  <headerFooter alignWithMargins="0">
    <oddFooter>&amp;R&amp;"Arial,Italic"&amp;F
&amp;D / &amp;T</oddFooter>
  </headerFooter>
</worksheet>
</file>

<file path=xl/worksheets/sheet12.xml><?xml version="1.0" encoding="utf-8"?>
<worksheet xmlns="http://schemas.openxmlformats.org/spreadsheetml/2006/main" xmlns:r="http://schemas.openxmlformats.org/officeDocument/2006/relationships">
  <dimension ref="B1:C19"/>
  <sheetViews>
    <sheetView workbookViewId="0">
      <selection activeCell="D31" sqref="D31"/>
    </sheetView>
  </sheetViews>
  <sheetFormatPr defaultRowHeight="12.75"/>
  <cols>
    <col min="1" max="1" width="12.140625" customWidth="1"/>
    <col min="2" max="2" width="31.140625" customWidth="1"/>
    <col min="3" max="3" width="31.5703125" customWidth="1"/>
  </cols>
  <sheetData>
    <row r="1" spans="2:3" ht="16.5" thickBot="1">
      <c r="B1" s="138"/>
      <c r="C1" s="138"/>
    </row>
    <row r="2" spans="2:3" ht="41.25" customHeight="1">
      <c r="B2" s="139" t="s">
        <v>208</v>
      </c>
      <c r="C2" s="140"/>
    </row>
    <row r="3" spans="2:3">
      <c r="B3" s="74" t="s">
        <v>146</v>
      </c>
      <c r="C3" s="84" t="s">
        <v>7</v>
      </c>
    </row>
    <row r="4" spans="2:3" ht="15">
      <c r="B4" s="88" t="s">
        <v>156</v>
      </c>
      <c r="C4" s="39">
        <v>115397</v>
      </c>
    </row>
    <row r="5" spans="2:3" ht="15">
      <c r="B5" s="88" t="s">
        <v>157</v>
      </c>
      <c r="C5" s="39">
        <v>114952</v>
      </c>
    </row>
    <row r="6" spans="2:3" ht="15">
      <c r="B6" s="88" t="s">
        <v>158</v>
      </c>
      <c r="C6" s="39">
        <v>114902</v>
      </c>
    </row>
    <row r="7" spans="2:3" ht="15">
      <c r="B7" s="88" t="s">
        <v>160</v>
      </c>
      <c r="C7" s="39">
        <v>114140</v>
      </c>
    </row>
    <row r="8" spans="2:3" ht="15">
      <c r="B8" s="88" t="s">
        <v>161</v>
      </c>
      <c r="C8" s="39">
        <v>113290</v>
      </c>
    </row>
    <row r="9" spans="2:3" ht="15">
      <c r="B9" s="88" t="s">
        <v>162</v>
      </c>
      <c r="C9" s="39">
        <v>111856</v>
      </c>
    </row>
    <row r="10" spans="2:3" ht="15">
      <c r="B10" s="88" t="s">
        <v>163</v>
      </c>
      <c r="C10" s="39">
        <v>111268</v>
      </c>
    </row>
    <row r="11" spans="2:3" ht="15">
      <c r="B11" s="88" t="s">
        <v>164</v>
      </c>
      <c r="C11" s="39">
        <v>110779</v>
      </c>
    </row>
    <row r="12" spans="2:3" ht="15">
      <c r="B12" s="88" t="s">
        <v>165</v>
      </c>
      <c r="C12" s="39">
        <v>110156</v>
      </c>
    </row>
    <row r="13" spans="2:3" ht="15">
      <c r="B13" s="88" t="s">
        <v>166</v>
      </c>
      <c r="C13" s="39">
        <v>109100</v>
      </c>
    </row>
    <row r="14" spans="2:3" ht="15">
      <c r="B14" s="88" t="s">
        <v>167</v>
      </c>
      <c r="C14" s="39">
        <v>108743</v>
      </c>
    </row>
    <row r="15" spans="2:3" ht="15">
      <c r="B15" s="88" t="s">
        <v>168</v>
      </c>
      <c r="C15" s="39">
        <v>108471</v>
      </c>
    </row>
    <row r="16" spans="2:3" ht="15">
      <c r="B16" s="88" t="s">
        <v>172</v>
      </c>
      <c r="C16" s="39">
        <v>108011</v>
      </c>
    </row>
    <row r="17" spans="2:3" ht="15">
      <c r="B17" s="88" t="s">
        <v>176</v>
      </c>
      <c r="C17" s="39">
        <v>107613</v>
      </c>
    </row>
    <row r="18" spans="2:3" ht="15">
      <c r="B18" s="88" t="s">
        <v>180</v>
      </c>
      <c r="C18" s="39">
        <v>107162</v>
      </c>
    </row>
    <row r="19" spans="2:3" ht="15.75" thickBot="1">
      <c r="B19" s="89" t="s">
        <v>190</v>
      </c>
      <c r="C19" s="70">
        <v>106920</v>
      </c>
    </row>
  </sheetData>
  <mergeCells count="2">
    <mergeCell ref="B1:C1"/>
    <mergeCell ref="B2:C2"/>
  </mergeCells>
  <phoneticPr fontId="30"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H28" sqref="H28"/>
    </sheetView>
  </sheetViews>
  <sheetFormatPr defaultColWidth="11.42578125" defaultRowHeight="12.75"/>
  <cols>
    <col min="2" max="2" width="4.5703125" customWidth="1"/>
    <col min="3" max="3" width="17.85546875" style="7" customWidth="1"/>
    <col min="4" max="4" width="19.42578125" customWidth="1"/>
    <col min="5" max="6" width="13.85546875" bestFit="1" customWidth="1"/>
  </cols>
  <sheetData>
    <row r="1" spans="2:8" ht="13.5" thickBot="1"/>
    <row r="2" spans="2:8" ht="45.75" customHeight="1">
      <c r="B2" s="93" t="s">
        <v>209</v>
      </c>
      <c r="C2" s="94"/>
      <c r="D2" s="94"/>
      <c r="E2" s="94"/>
      <c r="F2" s="95"/>
    </row>
    <row r="3" spans="2:8" ht="23.25" customHeight="1">
      <c r="B3" s="97" t="s">
        <v>4</v>
      </c>
      <c r="C3" s="92" t="s">
        <v>125</v>
      </c>
      <c r="D3" s="92" t="s">
        <v>98</v>
      </c>
      <c r="E3" s="92" t="s">
        <v>100</v>
      </c>
      <c r="F3" s="102"/>
    </row>
    <row r="4" spans="2:8" ht="28.5" customHeight="1">
      <c r="B4" s="97"/>
      <c r="C4" s="92"/>
      <c r="D4" s="92"/>
      <c r="E4" s="31" t="s">
        <v>131</v>
      </c>
      <c r="F4" s="45" t="s">
        <v>132</v>
      </c>
    </row>
    <row r="5" spans="2:8" ht="15">
      <c r="B5" s="36">
        <f>k_total_tec_0420!B6</f>
        <v>1</v>
      </c>
      <c r="C5" s="37" t="str">
        <f>k_total_tec_0420!C6</f>
        <v>METROPOLITAN LIFE</v>
      </c>
      <c r="D5" s="38">
        <f t="shared" ref="D5:D11" si="0">E5+F5</f>
        <v>1054612</v>
      </c>
      <c r="E5" s="38">
        <v>503476</v>
      </c>
      <c r="F5" s="39">
        <v>551136</v>
      </c>
      <c r="G5" s="4"/>
      <c r="H5" s="4"/>
    </row>
    <row r="6" spans="2:8" ht="15">
      <c r="B6" s="40">
        <f>k_total_tec_0420!B7</f>
        <v>2</v>
      </c>
      <c r="C6" s="37" t="str">
        <f>k_total_tec_0420!C7</f>
        <v>AZT VIITORUL TAU</v>
      </c>
      <c r="D6" s="38">
        <f t="shared" si="0"/>
        <v>1600880</v>
      </c>
      <c r="E6" s="38">
        <v>764366</v>
      </c>
      <c r="F6" s="39">
        <v>836514</v>
      </c>
      <c r="G6" s="4"/>
      <c r="H6" s="4"/>
    </row>
    <row r="7" spans="2:8" ht="15">
      <c r="B7" s="40">
        <f>k_total_tec_0420!B8</f>
        <v>3</v>
      </c>
      <c r="C7" s="41" t="str">
        <f>k_total_tec_0420!C8</f>
        <v>BCR</v>
      </c>
      <c r="D7" s="38">
        <f t="shared" si="0"/>
        <v>676921</v>
      </c>
      <c r="E7" s="38">
        <v>318925</v>
      </c>
      <c r="F7" s="39">
        <v>357996</v>
      </c>
      <c r="G7" s="4"/>
      <c r="H7" s="4"/>
    </row>
    <row r="8" spans="2:8" ht="15">
      <c r="B8" s="40">
        <f>k_total_tec_0420!B9</f>
        <v>4</v>
      </c>
      <c r="C8" s="41" t="str">
        <f>k_total_tec_0420!C9</f>
        <v>BRD</v>
      </c>
      <c r="D8" s="38">
        <f t="shared" si="0"/>
        <v>463126</v>
      </c>
      <c r="E8" s="38">
        <v>217174</v>
      </c>
      <c r="F8" s="39">
        <v>245952</v>
      </c>
      <c r="G8" s="4"/>
      <c r="H8" s="4"/>
    </row>
    <row r="9" spans="2:8" ht="15">
      <c r="B9" s="40">
        <f>k_total_tec_0420!B10</f>
        <v>5</v>
      </c>
      <c r="C9" s="41" t="str">
        <f>k_total_tec_0420!C10</f>
        <v>VITAL</v>
      </c>
      <c r="D9" s="38">
        <f t="shared" si="0"/>
        <v>943206</v>
      </c>
      <c r="E9" s="38">
        <v>442874</v>
      </c>
      <c r="F9" s="39">
        <v>500332</v>
      </c>
      <c r="G9" s="4"/>
      <c r="H9" s="4"/>
    </row>
    <row r="10" spans="2:8" ht="15">
      <c r="B10" s="40">
        <f>k_total_tec_0420!B11</f>
        <v>6</v>
      </c>
      <c r="C10" s="41" t="str">
        <f>k_total_tec_0420!C11</f>
        <v>ARIPI</v>
      </c>
      <c r="D10" s="38">
        <f t="shared" si="0"/>
        <v>777990</v>
      </c>
      <c r="E10" s="38">
        <v>367445</v>
      </c>
      <c r="F10" s="39">
        <v>410545</v>
      </c>
      <c r="G10" s="4"/>
      <c r="H10" s="4"/>
    </row>
    <row r="11" spans="2:8" ht="15">
      <c r="B11" s="40">
        <f>k_total_tec_0420!B12</f>
        <v>7</v>
      </c>
      <c r="C11" s="41" t="s">
        <v>154</v>
      </c>
      <c r="D11" s="38">
        <f t="shared" si="0"/>
        <v>2023329</v>
      </c>
      <c r="E11" s="38">
        <v>1001854</v>
      </c>
      <c r="F11" s="39">
        <v>1021475</v>
      </c>
      <c r="G11" s="4"/>
      <c r="H11" s="4"/>
    </row>
    <row r="12" spans="2:8" ht="15.75" thickBot="1">
      <c r="B12" s="141" t="s">
        <v>5</v>
      </c>
      <c r="C12" s="142"/>
      <c r="D12" s="34">
        <f>SUM(D5:D11)</f>
        <v>7540064</v>
      </c>
      <c r="E12" s="34">
        <f>SUM(E5:E11)</f>
        <v>3616114</v>
      </c>
      <c r="F12" s="35">
        <f>SUM(F5:F11)</f>
        <v>3923950</v>
      </c>
      <c r="G12" s="4"/>
      <c r="H12" s="4"/>
    </row>
    <row r="14" spans="2:8">
      <c r="B14" s="10"/>
      <c r="C14" s="11"/>
    </row>
    <row r="15" spans="2:8">
      <c r="B15" s="14"/>
      <c r="C15" s="14"/>
    </row>
  </sheetData>
  <mergeCells count="6">
    <mergeCell ref="B2:F2"/>
    <mergeCell ref="B12:C12"/>
    <mergeCell ref="D3:D4"/>
    <mergeCell ref="E3:F3"/>
    <mergeCell ref="B3:B4"/>
    <mergeCell ref="C3:C4"/>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oddFooter>&amp;R&amp;"Arial,Italic"&amp;F
&amp;D&amp;T</oddFooter>
  </headerFooter>
</worksheet>
</file>

<file path=xl/worksheets/sheet14.xml><?xml version="1.0" encoding="utf-8"?>
<worksheet xmlns="http://schemas.openxmlformats.org/spreadsheetml/2006/main" xmlns:r="http://schemas.openxmlformats.org/officeDocument/2006/relationships">
  <dimension ref="A1"/>
  <sheetViews>
    <sheetView workbookViewId="0">
      <selection activeCell="O24" sqref="O24"/>
    </sheetView>
  </sheetViews>
  <sheetFormatPr defaultRowHeight="12.75"/>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E24" sqref="E24"/>
    </sheetView>
  </sheetViews>
  <sheetFormatPr defaultColWidth="11.42578125" defaultRowHeight="12.75"/>
  <cols>
    <col min="2" max="2" width="6.28515625" customWidth="1"/>
    <col min="3" max="3" width="17.85546875" style="7" customWidth="1"/>
    <col min="4" max="4" width="17.140625" customWidth="1"/>
    <col min="5" max="5" width="9" bestFit="1" customWidth="1"/>
    <col min="6" max="7" width="10.140625" bestFit="1" customWidth="1"/>
    <col min="8" max="8" width="11.28515625" bestFit="1" customWidth="1"/>
    <col min="9" max="9" width="9" bestFit="1" customWidth="1"/>
    <col min="10"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6" ht="13.5" thickBot="1"/>
    <row r="2" spans="2:16" ht="41.25" customHeight="1">
      <c r="B2" s="143" t="s">
        <v>210</v>
      </c>
      <c r="C2" s="144"/>
      <c r="D2" s="144"/>
      <c r="E2" s="144"/>
      <c r="F2" s="144"/>
      <c r="G2" s="144"/>
      <c r="H2" s="144"/>
      <c r="I2" s="144"/>
      <c r="J2" s="144"/>
      <c r="K2" s="144"/>
      <c r="L2" s="144"/>
      <c r="M2" s="144"/>
      <c r="N2" s="144"/>
      <c r="O2" s="144"/>
      <c r="P2" s="145"/>
    </row>
    <row r="3" spans="2:16" ht="23.25" customHeight="1">
      <c r="B3" s="97" t="s">
        <v>4</v>
      </c>
      <c r="C3" s="92" t="s">
        <v>125</v>
      </c>
      <c r="D3" s="92" t="s">
        <v>98</v>
      </c>
      <c r="E3" s="146"/>
      <c r="F3" s="147"/>
      <c r="G3" s="147"/>
      <c r="H3" s="148"/>
      <c r="I3" s="92" t="s">
        <v>100</v>
      </c>
      <c r="J3" s="92"/>
      <c r="K3" s="92"/>
      <c r="L3" s="92"/>
      <c r="M3" s="92"/>
      <c r="N3" s="92"/>
      <c r="O3" s="92"/>
      <c r="P3" s="102"/>
    </row>
    <row r="4" spans="2:16" ht="23.25" customHeight="1">
      <c r="B4" s="97"/>
      <c r="C4" s="92"/>
      <c r="D4" s="92"/>
      <c r="E4" s="92" t="s">
        <v>5</v>
      </c>
      <c r="F4" s="92"/>
      <c r="G4" s="92"/>
      <c r="H4" s="92"/>
      <c r="I4" s="92" t="s">
        <v>133</v>
      </c>
      <c r="J4" s="92"/>
      <c r="K4" s="92"/>
      <c r="L4" s="92"/>
      <c r="M4" s="92" t="s">
        <v>134</v>
      </c>
      <c r="N4" s="92"/>
      <c r="O4" s="92"/>
      <c r="P4" s="102"/>
    </row>
    <row r="5" spans="2:16" ht="47.25" customHeight="1">
      <c r="B5" s="97"/>
      <c r="C5" s="92"/>
      <c r="D5" s="92"/>
      <c r="E5" s="31" t="s">
        <v>135</v>
      </c>
      <c r="F5" s="31" t="s">
        <v>136</v>
      </c>
      <c r="G5" s="31" t="s">
        <v>151</v>
      </c>
      <c r="H5" s="31" t="s">
        <v>150</v>
      </c>
      <c r="I5" s="31" t="s">
        <v>135</v>
      </c>
      <c r="J5" s="31" t="s">
        <v>136</v>
      </c>
      <c r="K5" s="31" t="s">
        <v>151</v>
      </c>
      <c r="L5" s="31" t="s">
        <v>150</v>
      </c>
      <c r="M5" s="31" t="s">
        <v>135</v>
      </c>
      <c r="N5" s="31" t="s">
        <v>136</v>
      </c>
      <c r="O5" s="31" t="s">
        <v>151</v>
      </c>
      <c r="P5" s="45" t="s">
        <v>150</v>
      </c>
    </row>
    <row r="6" spans="2:16" ht="18" hidden="1" customHeight="1">
      <c r="B6" s="28"/>
      <c r="C6" s="15"/>
      <c r="D6" s="16" t="s">
        <v>137</v>
      </c>
      <c r="E6" s="16" t="s">
        <v>138</v>
      </c>
      <c r="F6" s="16" t="s">
        <v>139</v>
      </c>
      <c r="G6" s="16"/>
      <c r="H6" s="16" t="s">
        <v>140</v>
      </c>
      <c r="I6" s="16" t="s">
        <v>138</v>
      </c>
      <c r="J6" s="16" t="s">
        <v>139</v>
      </c>
      <c r="K6" s="16"/>
      <c r="L6" s="16" t="s">
        <v>140</v>
      </c>
      <c r="M6" s="16" t="s">
        <v>141</v>
      </c>
      <c r="N6" s="16" t="s">
        <v>142</v>
      </c>
      <c r="O6" s="16"/>
      <c r="P6" s="17" t="s">
        <v>143</v>
      </c>
    </row>
    <row r="7" spans="2:16" ht="15">
      <c r="B7" s="36">
        <f>k_total_tec_0420!B6</f>
        <v>1</v>
      </c>
      <c r="C7" s="37" t="str">
        <f>k_total_tec_0420!C6</f>
        <v>METROPOLITAN LIFE</v>
      </c>
      <c r="D7" s="38">
        <f>SUM(E7+F7+G7+H7)</f>
        <v>1054612</v>
      </c>
      <c r="E7" s="38">
        <f>I7+M7</f>
        <v>103084</v>
      </c>
      <c r="F7" s="38">
        <f>J7+N7</f>
        <v>349783</v>
      </c>
      <c r="G7" s="38">
        <f>K7+O7</f>
        <v>362257</v>
      </c>
      <c r="H7" s="38">
        <f>L7+P7</f>
        <v>239488</v>
      </c>
      <c r="I7" s="38">
        <v>47060</v>
      </c>
      <c r="J7" s="38">
        <v>163573</v>
      </c>
      <c r="K7" s="38">
        <v>170814</v>
      </c>
      <c r="L7" s="38">
        <v>122029</v>
      </c>
      <c r="M7" s="38">
        <v>56024</v>
      </c>
      <c r="N7" s="38">
        <v>186210</v>
      </c>
      <c r="O7" s="38">
        <v>191443</v>
      </c>
      <c r="P7" s="39">
        <v>117459</v>
      </c>
    </row>
    <row r="8" spans="2:16" ht="15">
      <c r="B8" s="40">
        <f>k_total_tec_0420!B7</f>
        <v>2</v>
      </c>
      <c r="C8" s="37" t="str">
        <f>k_total_tec_0420!C7</f>
        <v>AZT VIITORUL TAU</v>
      </c>
      <c r="D8" s="38">
        <f t="shared" ref="D8:D13" si="0">SUM(E8+F8+G8+H8)</f>
        <v>1600880</v>
      </c>
      <c r="E8" s="38">
        <f t="shared" ref="E8:E13" si="1">I8+M8</f>
        <v>102817</v>
      </c>
      <c r="F8" s="38">
        <f t="shared" ref="F8:F13" si="2">J8+N8</f>
        <v>378724</v>
      </c>
      <c r="G8" s="38">
        <f t="shared" ref="G8:G13" si="3">K8+O8</f>
        <v>650351</v>
      </c>
      <c r="H8" s="38">
        <f t="shared" ref="H8:H13" si="4">L8+P8</f>
        <v>468988</v>
      </c>
      <c r="I8" s="38">
        <v>46917</v>
      </c>
      <c r="J8" s="38">
        <v>176176</v>
      </c>
      <c r="K8" s="38">
        <v>304975</v>
      </c>
      <c r="L8" s="38">
        <v>236298</v>
      </c>
      <c r="M8" s="38">
        <v>55900</v>
      </c>
      <c r="N8" s="38">
        <v>202548</v>
      </c>
      <c r="O8" s="38">
        <v>345376</v>
      </c>
      <c r="P8" s="39">
        <v>232690</v>
      </c>
    </row>
    <row r="9" spans="2:16" ht="15">
      <c r="B9" s="40">
        <f>k_total_tec_0420!B8</f>
        <v>3</v>
      </c>
      <c r="C9" s="41" t="str">
        <f>k_total_tec_0420!C8</f>
        <v>BCR</v>
      </c>
      <c r="D9" s="38">
        <f t="shared" si="0"/>
        <v>676921</v>
      </c>
      <c r="E9" s="38">
        <f t="shared" si="1"/>
        <v>107252</v>
      </c>
      <c r="F9" s="38">
        <f t="shared" si="2"/>
        <v>280980</v>
      </c>
      <c r="G9" s="38">
        <f t="shared" si="3"/>
        <v>167676</v>
      </c>
      <c r="H9" s="38">
        <f t="shared" si="4"/>
        <v>121013</v>
      </c>
      <c r="I9" s="38">
        <v>48850</v>
      </c>
      <c r="J9" s="38">
        <v>133492</v>
      </c>
      <c r="K9" s="38">
        <v>77314</v>
      </c>
      <c r="L9" s="38">
        <v>59269</v>
      </c>
      <c r="M9" s="38">
        <v>58402</v>
      </c>
      <c r="N9" s="38">
        <v>147488</v>
      </c>
      <c r="O9" s="38">
        <v>90362</v>
      </c>
      <c r="P9" s="39">
        <v>61744</v>
      </c>
    </row>
    <row r="10" spans="2:16" ht="15">
      <c r="B10" s="40">
        <f>k_total_tec_0420!B9</f>
        <v>4</v>
      </c>
      <c r="C10" s="41" t="str">
        <f>k_total_tec_0420!C9</f>
        <v>BRD</v>
      </c>
      <c r="D10" s="38">
        <f t="shared" si="0"/>
        <v>463126</v>
      </c>
      <c r="E10" s="38">
        <f t="shared" si="1"/>
        <v>111170</v>
      </c>
      <c r="F10" s="38">
        <f t="shared" si="2"/>
        <v>207330</v>
      </c>
      <c r="G10" s="38">
        <f t="shared" si="3"/>
        <v>97657</v>
      </c>
      <c r="H10" s="38">
        <f t="shared" si="4"/>
        <v>46969</v>
      </c>
      <c r="I10" s="38">
        <v>50651</v>
      </c>
      <c r="J10" s="38">
        <v>99016</v>
      </c>
      <c r="K10" s="38">
        <v>44921</v>
      </c>
      <c r="L10" s="38">
        <v>22586</v>
      </c>
      <c r="M10" s="38">
        <v>60519</v>
      </c>
      <c r="N10" s="38">
        <v>108314</v>
      </c>
      <c r="O10" s="38">
        <v>52736</v>
      </c>
      <c r="P10" s="39">
        <v>24383</v>
      </c>
    </row>
    <row r="11" spans="2:16" ht="15">
      <c r="B11" s="40">
        <f>k_total_tec_0420!B10</f>
        <v>5</v>
      </c>
      <c r="C11" s="41" t="str">
        <f>k_total_tec_0420!C10</f>
        <v>VITAL</v>
      </c>
      <c r="D11" s="38">
        <f t="shared" si="0"/>
        <v>943206</v>
      </c>
      <c r="E11" s="38">
        <f t="shared" si="1"/>
        <v>103866</v>
      </c>
      <c r="F11" s="38">
        <f t="shared" si="2"/>
        <v>365418</v>
      </c>
      <c r="G11" s="38">
        <f t="shared" si="3"/>
        <v>295046</v>
      </c>
      <c r="H11" s="38">
        <f t="shared" si="4"/>
        <v>178876</v>
      </c>
      <c r="I11" s="38">
        <v>47438</v>
      </c>
      <c r="J11" s="38">
        <v>171300</v>
      </c>
      <c r="K11" s="38">
        <v>134596</v>
      </c>
      <c r="L11" s="38">
        <v>89540</v>
      </c>
      <c r="M11" s="38">
        <v>56428</v>
      </c>
      <c r="N11" s="38">
        <v>194118</v>
      </c>
      <c r="O11" s="38">
        <v>160450</v>
      </c>
      <c r="P11" s="39">
        <v>89336</v>
      </c>
    </row>
    <row r="12" spans="2:16" ht="15">
      <c r="B12" s="40">
        <f>k_total_tec_0420!B11</f>
        <v>6</v>
      </c>
      <c r="C12" s="41" t="str">
        <f>k_total_tec_0420!C11</f>
        <v>ARIPI</v>
      </c>
      <c r="D12" s="38">
        <f t="shared" si="0"/>
        <v>777990</v>
      </c>
      <c r="E12" s="38">
        <f t="shared" si="1"/>
        <v>102678</v>
      </c>
      <c r="F12" s="38">
        <f t="shared" si="2"/>
        <v>274741</v>
      </c>
      <c r="G12" s="38">
        <f t="shared" si="3"/>
        <v>241626</v>
      </c>
      <c r="H12" s="38">
        <f t="shared" si="4"/>
        <v>158945</v>
      </c>
      <c r="I12" s="38">
        <v>46853</v>
      </c>
      <c r="J12" s="38">
        <v>128757</v>
      </c>
      <c r="K12" s="38">
        <v>111636</v>
      </c>
      <c r="L12" s="38">
        <v>80199</v>
      </c>
      <c r="M12" s="38">
        <v>55825</v>
      </c>
      <c r="N12" s="38">
        <v>145984</v>
      </c>
      <c r="O12" s="38">
        <v>129990</v>
      </c>
      <c r="P12" s="39">
        <v>78746</v>
      </c>
    </row>
    <row r="13" spans="2:16" ht="15">
      <c r="B13" s="40">
        <f>k_total_tec_0420!B12</f>
        <v>7</v>
      </c>
      <c r="C13" s="41" t="s">
        <v>154</v>
      </c>
      <c r="D13" s="38">
        <f t="shared" si="0"/>
        <v>2023329</v>
      </c>
      <c r="E13" s="38">
        <f t="shared" si="1"/>
        <v>117663</v>
      </c>
      <c r="F13" s="38">
        <f t="shared" si="2"/>
        <v>415225</v>
      </c>
      <c r="G13" s="38">
        <f t="shared" si="3"/>
        <v>856723</v>
      </c>
      <c r="H13" s="38">
        <f t="shared" si="4"/>
        <v>633718</v>
      </c>
      <c r="I13" s="38">
        <v>54314</v>
      </c>
      <c r="J13" s="38">
        <v>195722</v>
      </c>
      <c r="K13" s="38">
        <v>423800</v>
      </c>
      <c r="L13" s="38">
        <v>328018</v>
      </c>
      <c r="M13" s="38">
        <v>63349</v>
      </c>
      <c r="N13" s="38">
        <v>219503</v>
      </c>
      <c r="O13" s="38">
        <v>432923</v>
      </c>
      <c r="P13" s="39">
        <v>305700</v>
      </c>
    </row>
    <row r="14" spans="2:16" ht="15.75" thickBot="1">
      <c r="B14" s="103" t="s">
        <v>5</v>
      </c>
      <c r="C14" s="104"/>
      <c r="D14" s="34">
        <f t="shared" ref="D14:P14" si="5">SUM(D7:D13)</f>
        <v>7540064</v>
      </c>
      <c r="E14" s="34">
        <f t="shared" si="5"/>
        <v>748530</v>
      </c>
      <c r="F14" s="34">
        <f t="shared" si="5"/>
        <v>2272201</v>
      </c>
      <c r="G14" s="34">
        <f t="shared" si="5"/>
        <v>2671336</v>
      </c>
      <c r="H14" s="34">
        <f t="shared" si="5"/>
        <v>1847997</v>
      </c>
      <c r="I14" s="34">
        <f t="shared" si="5"/>
        <v>342083</v>
      </c>
      <c r="J14" s="34">
        <f t="shared" si="5"/>
        <v>1068036</v>
      </c>
      <c r="K14" s="34">
        <f t="shared" si="5"/>
        <v>1268056</v>
      </c>
      <c r="L14" s="34">
        <f t="shared" si="5"/>
        <v>937939</v>
      </c>
      <c r="M14" s="34">
        <f t="shared" si="5"/>
        <v>406447</v>
      </c>
      <c r="N14" s="34">
        <f t="shared" si="5"/>
        <v>1204165</v>
      </c>
      <c r="O14" s="34">
        <f t="shared" si="5"/>
        <v>1403280</v>
      </c>
      <c r="P14" s="35">
        <f t="shared" si="5"/>
        <v>910058</v>
      </c>
    </row>
    <row r="16" spans="2:16">
      <c r="B16" s="10"/>
      <c r="C16" s="11"/>
      <c r="E16" s="4"/>
      <c r="I16" s="4"/>
    </row>
    <row r="17" spans="2:3">
      <c r="B17" s="14"/>
      <c r="C17" s="14"/>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79" orientation="landscape" r:id="rId1"/>
  <headerFooter alignWithMargins="0">
    <oddFooter>&amp;R&amp;"Arial,Italic"&amp;F
&amp;D&amp;T</oddFooter>
  </headerFooter>
</worksheet>
</file>

<file path=xl/worksheets/sheet16.xml><?xml version="1.0" encoding="utf-8"?>
<worksheet xmlns="http://schemas.openxmlformats.org/spreadsheetml/2006/main" xmlns:r="http://schemas.openxmlformats.org/officeDocument/2006/relationships">
  <dimension ref="A1"/>
  <sheetViews>
    <sheetView workbookViewId="0">
      <selection activeCell="L37" sqref="L37"/>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F1" sqref="F1"/>
    </sheetView>
  </sheetViews>
  <sheetFormatPr defaultRowHeight="12.75"/>
  <cols>
    <col min="2" max="2" width="5.42578125" customWidth="1"/>
    <col min="3" max="3" width="20.140625" customWidth="1"/>
    <col min="4" max="4" width="22.7109375" customWidth="1"/>
    <col min="5" max="5" width="17.14062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5.75" customHeight="1">
      <c r="B2" s="93" t="s">
        <v>193</v>
      </c>
      <c r="C2" s="94"/>
      <c r="D2" s="94"/>
      <c r="E2" s="94"/>
      <c r="F2" s="94"/>
      <c r="G2" s="94"/>
      <c r="H2" s="94"/>
      <c r="I2" s="94"/>
      <c r="J2" s="94"/>
      <c r="K2" s="95"/>
    </row>
    <row r="3" spans="2:11" ht="69.75" customHeight="1">
      <c r="B3" s="97" t="s">
        <v>4</v>
      </c>
      <c r="C3" s="92" t="s">
        <v>125</v>
      </c>
      <c r="D3" s="92" t="s">
        <v>159</v>
      </c>
      <c r="E3" s="92" t="s">
        <v>99</v>
      </c>
      <c r="F3" s="92"/>
      <c r="G3" s="92" t="s">
        <v>211</v>
      </c>
      <c r="H3" s="92"/>
      <c r="I3" s="92"/>
      <c r="J3" s="92" t="s">
        <v>100</v>
      </c>
      <c r="K3" s="102"/>
    </row>
    <row r="4" spans="2:11" ht="119.25" customHeight="1">
      <c r="B4" s="97" t="s">
        <v>4</v>
      </c>
      <c r="C4" s="92"/>
      <c r="D4" s="92"/>
      <c r="E4" s="31" t="s">
        <v>10</v>
      </c>
      <c r="F4" s="31" t="s">
        <v>101</v>
      </c>
      <c r="G4" s="31" t="s">
        <v>10</v>
      </c>
      <c r="H4" s="31" t="s">
        <v>102</v>
      </c>
      <c r="I4" s="31" t="s">
        <v>101</v>
      </c>
      <c r="J4" s="90" t="s">
        <v>212</v>
      </c>
      <c r="K4" s="91" t="s">
        <v>213</v>
      </c>
    </row>
    <row r="5" spans="2:11" hidden="1">
      <c r="B5" s="25"/>
      <c r="C5" s="23"/>
      <c r="D5" s="24" t="s">
        <v>103</v>
      </c>
      <c r="E5" s="24" t="s">
        <v>104</v>
      </c>
      <c r="F5" s="23"/>
      <c r="G5" s="24" t="s">
        <v>105</v>
      </c>
      <c r="H5" s="23"/>
      <c r="I5" s="23"/>
      <c r="J5" s="24" t="s">
        <v>106</v>
      </c>
      <c r="K5" s="26" t="s">
        <v>107</v>
      </c>
    </row>
    <row r="6" spans="2:11" ht="15">
      <c r="B6" s="36">
        <f>[1]k_total_tec_0609!A10</f>
        <v>1</v>
      </c>
      <c r="C6" s="41" t="s">
        <v>155</v>
      </c>
      <c r="D6" s="38">
        <v>1054612</v>
      </c>
      <c r="E6" s="38">
        <v>479328</v>
      </c>
      <c r="F6" s="47">
        <f>E6/D6</f>
        <v>0.45450649148691652</v>
      </c>
      <c r="G6" s="38">
        <v>27399</v>
      </c>
      <c r="H6" s="47">
        <f t="shared" ref="H6:H13" si="0">G6/$G$13</f>
        <v>0.13817362098701927</v>
      </c>
      <c r="I6" s="47">
        <f t="shared" ref="I6:I13" si="1">G6/D6</f>
        <v>2.5980170906456594E-2</v>
      </c>
      <c r="J6" s="38">
        <v>22391</v>
      </c>
      <c r="K6" s="39">
        <v>5008</v>
      </c>
    </row>
    <row r="7" spans="2:11" ht="15">
      <c r="B7" s="40">
        <v>2</v>
      </c>
      <c r="C7" s="41" t="str">
        <f>[1]k_total_tec_0609!B12</f>
        <v>AZT VIITORUL TAU</v>
      </c>
      <c r="D7" s="38">
        <v>1600880</v>
      </c>
      <c r="E7" s="38">
        <v>760746</v>
      </c>
      <c r="F7" s="47">
        <f t="shared" ref="F7:F12" si="2">E7/D7</f>
        <v>0.47520488731197841</v>
      </c>
      <c r="G7" s="38">
        <v>43002</v>
      </c>
      <c r="H7" s="47">
        <f t="shared" si="0"/>
        <v>0.21685981421525613</v>
      </c>
      <c r="I7" s="47">
        <f t="shared" si="1"/>
        <v>2.6861476188096547E-2</v>
      </c>
      <c r="J7" s="38">
        <v>35618</v>
      </c>
      <c r="K7" s="39">
        <v>7384</v>
      </c>
    </row>
    <row r="8" spans="2:11" ht="15">
      <c r="B8" s="36">
        <f>[1]k_total_tec_0609!A12</f>
        <v>3</v>
      </c>
      <c r="C8" s="41" t="str">
        <f>[1]k_total_tec_0609!B13</f>
        <v>BCR</v>
      </c>
      <c r="D8" s="38">
        <v>676921</v>
      </c>
      <c r="E8" s="38">
        <v>288266</v>
      </c>
      <c r="F8" s="47">
        <f t="shared" si="2"/>
        <v>0.42584880658156565</v>
      </c>
      <c r="G8" s="38">
        <v>17665</v>
      </c>
      <c r="H8" s="47">
        <f t="shared" si="0"/>
        <v>8.9084894147074545E-2</v>
      </c>
      <c r="I8" s="47">
        <f t="shared" si="1"/>
        <v>2.6096102794860847E-2</v>
      </c>
      <c r="J8" s="38">
        <v>14505</v>
      </c>
      <c r="K8" s="39">
        <v>3160</v>
      </c>
    </row>
    <row r="9" spans="2:11" ht="15">
      <c r="B9" s="40">
        <v>4</v>
      </c>
      <c r="C9" s="41" t="str">
        <f>[1]k_total_tec_0609!B15</f>
        <v>BRD</v>
      </c>
      <c r="D9" s="38">
        <v>463126</v>
      </c>
      <c r="E9" s="38">
        <v>189147</v>
      </c>
      <c r="F9" s="47">
        <f t="shared" si="2"/>
        <v>0.40841369303386121</v>
      </c>
      <c r="G9" s="38">
        <v>12074</v>
      </c>
      <c r="H9" s="47">
        <f t="shared" si="0"/>
        <v>6.0889386466559753E-2</v>
      </c>
      <c r="I9" s="47">
        <f t="shared" si="1"/>
        <v>2.6070658956741793E-2</v>
      </c>
      <c r="J9" s="38">
        <v>9893</v>
      </c>
      <c r="K9" s="39">
        <v>2181</v>
      </c>
    </row>
    <row r="10" spans="2:11" ht="15">
      <c r="B10" s="36">
        <v>5</v>
      </c>
      <c r="C10" s="41" t="str">
        <f>[1]k_total_tec_0609!B16</f>
        <v>VITAL</v>
      </c>
      <c r="D10" s="38">
        <v>943206</v>
      </c>
      <c r="E10" s="38">
        <v>400010</v>
      </c>
      <c r="F10" s="47">
        <f t="shared" si="2"/>
        <v>0.42409611474057629</v>
      </c>
      <c r="G10" s="38">
        <v>24061</v>
      </c>
      <c r="H10" s="47">
        <f t="shared" si="0"/>
        <v>0.12134003045982228</v>
      </c>
      <c r="I10" s="47">
        <f t="shared" si="1"/>
        <v>2.5509803796837593E-2</v>
      </c>
      <c r="J10" s="38">
        <v>19694</v>
      </c>
      <c r="K10" s="39">
        <v>4367</v>
      </c>
    </row>
    <row r="11" spans="2:11" ht="15">
      <c r="B11" s="40">
        <v>6</v>
      </c>
      <c r="C11" s="41" t="str">
        <f>[1]k_total_tec_0609!B18</f>
        <v>ARIPI</v>
      </c>
      <c r="D11" s="38">
        <v>777990</v>
      </c>
      <c r="E11" s="38">
        <v>346420</v>
      </c>
      <c r="F11" s="47">
        <f t="shared" si="2"/>
        <v>0.44527564621653237</v>
      </c>
      <c r="G11" s="38">
        <v>20835</v>
      </c>
      <c r="H11" s="47">
        <f t="shared" si="0"/>
        <v>0.1050712578292838</v>
      </c>
      <c r="I11" s="47">
        <f t="shared" si="1"/>
        <v>2.6780549878533143E-2</v>
      </c>
      <c r="J11" s="38">
        <v>17084</v>
      </c>
      <c r="K11" s="39">
        <v>3751</v>
      </c>
    </row>
    <row r="12" spans="2:11" ht="15">
      <c r="B12" s="36">
        <v>7</v>
      </c>
      <c r="C12" s="41" t="s">
        <v>154</v>
      </c>
      <c r="D12" s="38">
        <v>2023329</v>
      </c>
      <c r="E12" s="38">
        <v>1029369</v>
      </c>
      <c r="F12" s="47">
        <f t="shared" si="2"/>
        <v>0.50875018348474221</v>
      </c>
      <c r="G12" s="38">
        <v>53258</v>
      </c>
      <c r="H12" s="47">
        <f t="shared" si="0"/>
        <v>0.26858099589498424</v>
      </c>
      <c r="I12" s="47">
        <f t="shared" si="1"/>
        <v>2.6321967411132841E-2</v>
      </c>
      <c r="J12" s="38">
        <v>42950</v>
      </c>
      <c r="K12" s="39">
        <v>10308</v>
      </c>
    </row>
    <row r="13" spans="2:11" ht="15.75" thickBot="1">
      <c r="B13" s="32" t="s">
        <v>5</v>
      </c>
      <c r="C13" s="33"/>
      <c r="D13" s="34">
        <f>SUM(D6:D12)</f>
        <v>7540064</v>
      </c>
      <c r="E13" s="34">
        <f>SUM(E6:E12)</f>
        <v>3493286</v>
      </c>
      <c r="F13" s="46">
        <f>E13/D13</f>
        <v>0.46329659801296114</v>
      </c>
      <c r="G13" s="34">
        <f>SUM(G6:G12)</f>
        <v>198294</v>
      </c>
      <c r="H13" s="46">
        <f t="shared" si="0"/>
        <v>1</v>
      </c>
      <c r="I13" s="46">
        <f t="shared" si="1"/>
        <v>2.6298715766868822E-2</v>
      </c>
      <c r="J13" s="34">
        <f>SUM(J6:J12)</f>
        <v>162135</v>
      </c>
      <c r="K13" s="35">
        <f>SUM(K6:K12)</f>
        <v>36159</v>
      </c>
    </row>
    <row r="14" spans="2:11">
      <c r="C14" s="7"/>
      <c r="D14" s="4"/>
      <c r="E14" s="4"/>
    </row>
    <row r="15" spans="2:11" ht="14.25" customHeight="1">
      <c r="B15" s="99" t="s">
        <v>108</v>
      </c>
      <c r="C15" s="99"/>
      <c r="D15" s="99"/>
      <c r="E15" s="99"/>
      <c r="F15" s="99"/>
      <c r="G15" s="99"/>
      <c r="H15" s="99"/>
      <c r="I15" s="99"/>
      <c r="J15" s="99"/>
      <c r="K15" s="99"/>
    </row>
    <row r="16" spans="2:11" ht="33.75" customHeight="1">
      <c r="B16" s="100" t="s">
        <v>144</v>
      </c>
      <c r="C16" s="100"/>
      <c r="D16" s="100"/>
      <c r="E16" s="100"/>
      <c r="F16" s="100"/>
      <c r="G16" s="100"/>
      <c r="H16" s="100"/>
      <c r="I16" s="100"/>
      <c r="J16" s="100"/>
      <c r="K16" s="100"/>
    </row>
    <row r="17" spans="2:11" ht="30.75" customHeight="1">
      <c r="B17" s="99" t="s">
        <v>109</v>
      </c>
      <c r="C17" s="99"/>
      <c r="D17" s="99"/>
      <c r="E17" s="99"/>
      <c r="F17" s="99"/>
      <c r="G17" s="99"/>
      <c r="H17" s="99"/>
      <c r="I17" s="99"/>
      <c r="J17" s="99"/>
      <c r="K17" s="99"/>
    </row>
    <row r="18" spans="2:11" ht="210.75" customHeight="1">
      <c r="B18" s="101" t="s">
        <v>195</v>
      </c>
      <c r="C18" s="101"/>
      <c r="D18" s="101"/>
      <c r="E18" s="101"/>
      <c r="F18" s="101"/>
      <c r="G18" s="101"/>
      <c r="H18" s="101"/>
      <c r="I18" s="101"/>
      <c r="J18" s="101"/>
      <c r="K18" s="101"/>
    </row>
  </sheetData>
  <mergeCells count="11">
    <mergeCell ref="B2:K2"/>
    <mergeCell ref="B15:K15"/>
    <mergeCell ref="B16:K16"/>
    <mergeCell ref="B17:K17"/>
    <mergeCell ref="B18:K18"/>
    <mergeCell ref="J3:K3"/>
    <mergeCell ref="B3:B4"/>
    <mergeCell ref="C3:C4"/>
    <mergeCell ref="D3:D4"/>
    <mergeCell ref="E3:F3"/>
    <mergeCell ref="G3:I3"/>
  </mergeCells>
  <phoneticPr fontId="30" type="noConversion"/>
  <printOptions horizontalCentered="1" verticalCentered="1"/>
  <pageMargins left="0" right="0" top="0.98425196850393704" bottom="0" header="0.51181102362204722" footer="0.51181102362204722"/>
  <pageSetup scale="80"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G11"/>
  <sheetViews>
    <sheetView zoomScaleNormal="100" workbookViewId="0">
      <selection activeCell="F2" sqref="F2:F3"/>
    </sheetView>
  </sheetViews>
  <sheetFormatPr defaultRowHeight="12.75"/>
  <cols>
    <col min="2" max="2" width="5.42578125" customWidth="1"/>
    <col min="3" max="3" width="18" customWidth="1"/>
    <col min="4" max="19" width="13.5703125" customWidth="1"/>
  </cols>
  <sheetData>
    <row r="1" spans="2:7" ht="13.5" thickBot="1"/>
    <row r="2" spans="2:7">
      <c r="B2" s="106" t="s">
        <v>4</v>
      </c>
      <c r="C2" s="107" t="s">
        <v>145</v>
      </c>
      <c r="D2" s="108" t="s">
        <v>169</v>
      </c>
      <c r="E2" s="108" t="s">
        <v>173</v>
      </c>
      <c r="F2" s="108" t="s">
        <v>177</v>
      </c>
      <c r="G2" s="105" t="s">
        <v>181</v>
      </c>
    </row>
    <row r="3" spans="2:7" ht="27" customHeight="1">
      <c r="B3" s="97"/>
      <c r="C3" s="92"/>
      <c r="D3" s="92"/>
      <c r="E3" s="92"/>
      <c r="F3" s="92"/>
      <c r="G3" s="102"/>
    </row>
    <row r="4" spans="2:7" ht="15">
      <c r="B4" s="48">
        <v>1</v>
      </c>
      <c r="C4" s="49" t="s">
        <v>155</v>
      </c>
      <c r="D4" s="38">
        <v>1050331</v>
      </c>
      <c r="E4" s="38">
        <v>1052230</v>
      </c>
      <c r="F4" s="38">
        <v>1053349</v>
      </c>
      <c r="G4" s="39">
        <v>1054612</v>
      </c>
    </row>
    <row r="5" spans="2:7" ht="15">
      <c r="B5" s="48">
        <v>2</v>
      </c>
      <c r="C5" s="49" t="s">
        <v>120</v>
      </c>
      <c r="D5" s="38">
        <v>1596807</v>
      </c>
      <c r="E5" s="38">
        <v>1598630</v>
      </c>
      <c r="F5" s="38">
        <v>1599681</v>
      </c>
      <c r="G5" s="39">
        <v>1600880</v>
      </c>
    </row>
    <row r="6" spans="2:7" ht="15">
      <c r="B6" s="48">
        <v>3</v>
      </c>
      <c r="C6" s="50" t="s">
        <v>0</v>
      </c>
      <c r="D6" s="38">
        <v>672383</v>
      </c>
      <c r="E6" s="38">
        <v>674421</v>
      </c>
      <c r="F6" s="38">
        <v>675614</v>
      </c>
      <c r="G6" s="39">
        <v>676921</v>
      </c>
    </row>
    <row r="7" spans="2:7" ht="15">
      <c r="B7" s="48">
        <v>4</v>
      </c>
      <c r="C7" s="50" t="s">
        <v>1</v>
      </c>
      <c r="D7" s="38">
        <v>458329</v>
      </c>
      <c r="E7" s="38">
        <v>460462</v>
      </c>
      <c r="F7" s="38">
        <v>461788</v>
      </c>
      <c r="G7" s="39">
        <v>463126</v>
      </c>
    </row>
    <row r="8" spans="2:7" ht="15">
      <c r="B8" s="48">
        <v>5</v>
      </c>
      <c r="C8" s="51" t="s">
        <v>121</v>
      </c>
      <c r="D8" s="38">
        <v>938865</v>
      </c>
      <c r="E8" s="38">
        <v>940802</v>
      </c>
      <c r="F8" s="38">
        <v>941929</v>
      </c>
      <c r="G8" s="39">
        <v>943206</v>
      </c>
    </row>
    <row r="9" spans="2:7" ht="15">
      <c r="B9" s="48">
        <v>6</v>
      </c>
      <c r="C9" s="51" t="s">
        <v>122</v>
      </c>
      <c r="D9" s="38">
        <v>773647</v>
      </c>
      <c r="E9" s="38">
        <v>775567</v>
      </c>
      <c r="F9" s="38">
        <v>776713</v>
      </c>
      <c r="G9" s="39">
        <v>777990</v>
      </c>
    </row>
    <row r="10" spans="2:7" ht="15">
      <c r="B10" s="48">
        <v>7</v>
      </c>
      <c r="C10" s="51" t="s">
        <v>154</v>
      </c>
      <c r="D10" s="38">
        <v>2019196</v>
      </c>
      <c r="E10" s="38">
        <v>2021089</v>
      </c>
      <c r="F10" s="38">
        <v>2022127</v>
      </c>
      <c r="G10" s="39">
        <v>2023329</v>
      </c>
    </row>
    <row r="11" spans="2:7" ht="15.75" thickBot="1">
      <c r="B11" s="103" t="s">
        <v>2</v>
      </c>
      <c r="C11" s="104"/>
      <c r="D11" s="34">
        <v>7509558</v>
      </c>
      <c r="E11" s="52">
        <f>SUM(E4:E10)</f>
        <v>7523201</v>
      </c>
      <c r="F11" s="52">
        <f>SUM(F4:F10)</f>
        <v>7531201</v>
      </c>
      <c r="G11" s="53">
        <f>SUM(G4:G10)</f>
        <v>7540064</v>
      </c>
    </row>
  </sheetData>
  <mergeCells count="7">
    <mergeCell ref="B11:C11"/>
    <mergeCell ref="G2:G3"/>
    <mergeCell ref="B2:B3"/>
    <mergeCell ref="C2:C3"/>
    <mergeCell ref="D2:D3"/>
    <mergeCell ref="E2:E3"/>
    <mergeCell ref="F2:F3"/>
  </mergeCells>
  <phoneticPr fontId="0" type="noConversion"/>
  <printOptions horizontalCentered="1" verticalCentered="1"/>
  <pageMargins left="0" right="0" top="0" bottom="0" header="0" footer="0"/>
  <pageSetup paperSize="8" orientation="landscape" r:id="rId1"/>
  <headerFooter alignWithMargins="0">
    <oddFooter>&amp;R&amp;"Arial,Italic"&amp;F
&amp;D &amp;T</oddFooter>
  </headerFooter>
</worksheet>
</file>

<file path=xl/worksheets/sheet4.xml><?xml version="1.0" encoding="utf-8"?>
<worksheet xmlns="http://schemas.openxmlformats.org/spreadsheetml/2006/main" xmlns:r="http://schemas.openxmlformats.org/officeDocument/2006/relationships">
  <dimension ref="B1:O12"/>
  <sheetViews>
    <sheetView zoomScaleNormal="100" workbookViewId="0">
      <selection activeCell="G21" sqref="G21"/>
    </sheetView>
  </sheetViews>
  <sheetFormatPr defaultRowHeight="12.75"/>
  <cols>
    <col min="2" max="2" width="5" customWidth="1"/>
    <col min="3" max="3" width="19" customWidth="1"/>
    <col min="4" max="19" width="17.5703125" customWidth="1"/>
    <col min="20" max="20" width="18.42578125" customWidth="1"/>
    <col min="26" max="26" width="16.7109375" customWidth="1"/>
  </cols>
  <sheetData>
    <row r="1" spans="2:15" ht="13.5" thickBot="1"/>
    <row r="2" spans="2:15" ht="12.75" customHeight="1">
      <c r="B2" s="106" t="s">
        <v>4</v>
      </c>
      <c r="C2" s="107" t="s">
        <v>145</v>
      </c>
      <c r="D2" s="111" t="s">
        <v>169</v>
      </c>
      <c r="E2" s="107" t="s">
        <v>173</v>
      </c>
      <c r="F2" s="113" t="s">
        <v>177</v>
      </c>
      <c r="G2" s="107" t="s">
        <v>181</v>
      </c>
      <c r="H2" s="109" t="s">
        <v>2</v>
      </c>
    </row>
    <row r="3" spans="2:15" ht="12.75" customHeight="1">
      <c r="B3" s="97"/>
      <c r="C3" s="92"/>
      <c r="D3" s="112"/>
      <c r="E3" s="92"/>
      <c r="F3" s="114"/>
      <c r="G3" s="92"/>
      <c r="H3" s="110"/>
    </row>
    <row r="4" spans="2:15" ht="25.5">
      <c r="B4" s="97"/>
      <c r="C4" s="92"/>
      <c r="D4" s="54" t="s">
        <v>196</v>
      </c>
      <c r="E4" s="54" t="s">
        <v>197</v>
      </c>
      <c r="F4" s="54" t="s">
        <v>198</v>
      </c>
      <c r="G4" s="54" t="s">
        <v>199</v>
      </c>
      <c r="H4" s="110"/>
    </row>
    <row r="5" spans="2:15" ht="15">
      <c r="B5" s="48">
        <v>1</v>
      </c>
      <c r="C5" s="49" t="s">
        <v>155</v>
      </c>
      <c r="D5" s="38">
        <v>22491397.043643422</v>
      </c>
      <c r="E5" s="38">
        <v>20979120.967741933</v>
      </c>
      <c r="F5" s="38">
        <v>21627117.912051581</v>
      </c>
      <c r="G5" s="38">
        <v>19143983.345042773</v>
      </c>
      <c r="H5" s="39">
        <v>335816819.4446004</v>
      </c>
    </row>
    <row r="6" spans="2:15" ht="15">
      <c r="B6" s="48">
        <v>2</v>
      </c>
      <c r="C6" s="49" t="s">
        <v>120</v>
      </c>
      <c r="D6" s="38">
        <v>34236775.259094104</v>
      </c>
      <c r="E6" s="38">
        <v>31598583.953680728</v>
      </c>
      <c r="F6" s="38">
        <v>32245258.927095387</v>
      </c>
      <c r="G6" s="38">
        <v>28771502.87225689</v>
      </c>
      <c r="H6" s="39">
        <v>507901566.98120689</v>
      </c>
    </row>
    <row r="7" spans="2:15" ht="15">
      <c r="B7" s="48">
        <v>3</v>
      </c>
      <c r="C7" s="51" t="s">
        <v>0</v>
      </c>
      <c r="D7" s="38">
        <v>12054175.647219125</v>
      </c>
      <c r="E7" s="38">
        <v>11349814.929693962</v>
      </c>
      <c r="F7" s="38">
        <v>11487159.034551166</v>
      </c>
      <c r="G7" s="38">
        <v>10256985.163450014</v>
      </c>
      <c r="H7" s="39">
        <v>178965536.34943473</v>
      </c>
    </row>
    <row r="8" spans="2:15" ht="15">
      <c r="B8" s="48">
        <v>4</v>
      </c>
      <c r="C8" s="51" t="s">
        <v>1</v>
      </c>
      <c r="D8" s="38">
        <v>8001928.4446096038</v>
      </c>
      <c r="E8" s="38">
        <v>7524514.2679900741</v>
      </c>
      <c r="F8" s="38">
        <v>7792646.5118201356</v>
      </c>
      <c r="G8" s="38">
        <v>6682792.2883002022</v>
      </c>
      <c r="H8" s="39">
        <v>117708870.52597748</v>
      </c>
    </row>
    <row r="9" spans="2:15" ht="15">
      <c r="B9" s="48">
        <v>5</v>
      </c>
      <c r="C9" s="51" t="s">
        <v>121</v>
      </c>
      <c r="D9" s="38">
        <v>17041061.976134442</v>
      </c>
      <c r="E9" s="38">
        <v>16024917.700578989</v>
      </c>
      <c r="F9" s="38">
        <v>16225731.112580592</v>
      </c>
      <c r="G9" s="38">
        <v>14298365.086580981</v>
      </c>
      <c r="H9" s="39">
        <v>253495206.2985833</v>
      </c>
    </row>
    <row r="10" spans="2:15" ht="15">
      <c r="B10" s="48">
        <v>6</v>
      </c>
      <c r="C10" s="51" t="s">
        <v>122</v>
      </c>
      <c r="D10" s="38">
        <v>14792292.208596557</v>
      </c>
      <c r="E10" s="38">
        <v>13893449.131513646</v>
      </c>
      <c r="F10" s="38">
        <v>14201090.882790543</v>
      </c>
      <c r="G10" s="38">
        <v>12455588.089432573</v>
      </c>
      <c r="H10" s="39">
        <v>220557780.96530265</v>
      </c>
    </row>
    <row r="11" spans="2:15" ht="15">
      <c r="B11" s="48">
        <v>7</v>
      </c>
      <c r="C11" s="51" t="s">
        <v>154</v>
      </c>
      <c r="D11" s="38">
        <v>52901368.34716545</v>
      </c>
      <c r="E11" s="38">
        <v>49373600.703060381</v>
      </c>
      <c r="F11" s="38">
        <v>51202761.613489836</v>
      </c>
      <c r="G11" s="38">
        <v>45688207.62904492</v>
      </c>
      <c r="H11" s="39">
        <v>795476618.72178829</v>
      </c>
    </row>
    <row r="12" spans="2:15" ht="15.75" thickBot="1">
      <c r="B12" s="103" t="s">
        <v>2</v>
      </c>
      <c r="C12" s="104"/>
      <c r="D12" s="34">
        <v>161518998.92646271</v>
      </c>
      <c r="E12" s="34">
        <f>SUM(E5:E11)</f>
        <v>150744001.65425971</v>
      </c>
      <c r="F12" s="34">
        <f>SUM(F5:F11)</f>
        <v>154781765.99437925</v>
      </c>
      <c r="G12" s="34">
        <f>SUM(G5:G11)</f>
        <v>137297424.47410834</v>
      </c>
      <c r="H12" s="35">
        <v>2409922399.2868938</v>
      </c>
      <c r="I12" s="4"/>
      <c r="J12" s="4"/>
      <c r="K12" s="4"/>
      <c r="L12" s="4"/>
      <c r="M12" s="4"/>
      <c r="N12" s="4"/>
      <c r="O12" s="4"/>
    </row>
  </sheetData>
  <mergeCells count="8">
    <mergeCell ref="B12:C12"/>
    <mergeCell ref="G2:G3"/>
    <mergeCell ref="H2:H4"/>
    <mergeCell ref="B2:B4"/>
    <mergeCell ref="C2:C4"/>
    <mergeCell ref="D2:D3"/>
    <mergeCell ref="E2:E3"/>
    <mergeCell ref="F2:F3"/>
  </mergeCells>
  <phoneticPr fontId="30" type="noConversion"/>
  <pageMargins left="0.28000000000000003" right="0.23" top="1" bottom="1" header="0.5" footer="0.5"/>
  <pageSetup paperSize="8" scale="47" orientation="landscape" r:id="rId1"/>
  <headerFooter alignWithMargins="0">
    <oddFooter>&amp;R&amp;F
&amp;D&amp;T</oddFooter>
  </headerFooter>
</worksheet>
</file>

<file path=xl/worksheets/sheet5.xml><?xml version="1.0" encoding="utf-8"?>
<worksheet xmlns="http://schemas.openxmlformats.org/spreadsheetml/2006/main" xmlns:r="http://schemas.openxmlformats.org/officeDocument/2006/relationships">
  <dimension ref="B2:F36"/>
  <sheetViews>
    <sheetView workbookViewId="0">
      <selection activeCell="H6" sqref="H6"/>
    </sheetView>
  </sheetViews>
  <sheetFormatPr defaultRowHeight="12.75"/>
  <cols>
    <col min="2" max="2" width="10.42578125" bestFit="1" customWidth="1"/>
    <col min="3" max="18" width="13.140625" bestFit="1" customWidth="1"/>
  </cols>
  <sheetData>
    <row r="2" spans="2:6" ht="25.5">
      <c r="B2" s="22"/>
      <c r="C2" s="56" t="s">
        <v>170</v>
      </c>
      <c r="D2" s="56" t="s">
        <v>174</v>
      </c>
      <c r="E2" s="56" t="s">
        <v>178</v>
      </c>
      <c r="F2" s="56" t="s">
        <v>182</v>
      </c>
    </row>
    <row r="3" spans="2:6" ht="15">
      <c r="B3" s="57" t="s">
        <v>110</v>
      </c>
      <c r="C3" s="38">
        <v>161518999</v>
      </c>
      <c r="D3" s="38">
        <v>150744001.65425971</v>
      </c>
      <c r="E3" s="38">
        <v>154781765.99437925</v>
      </c>
      <c r="F3" s="38">
        <v>137297424</v>
      </c>
    </row>
    <row r="4" spans="2:6" ht="15">
      <c r="B4" s="57" t="s">
        <v>111</v>
      </c>
      <c r="C4" s="38">
        <v>782365727</v>
      </c>
      <c r="D4" s="38">
        <v>728997992</v>
      </c>
      <c r="E4" s="38">
        <v>749019922</v>
      </c>
      <c r="F4" s="38">
        <v>664437156</v>
      </c>
    </row>
    <row r="5" spans="2:6" ht="15">
      <c r="B5" s="57" t="s">
        <v>112</v>
      </c>
      <c r="C5" s="58">
        <v>4.8437999999999999</v>
      </c>
      <c r="D5" s="58">
        <v>4.8437999999999999</v>
      </c>
      <c r="E5" s="58">
        <v>4.8391999999999999</v>
      </c>
      <c r="F5" s="58">
        <v>4.8394000000000004</v>
      </c>
    </row>
    <row r="6" spans="2:6" ht="36">
      <c r="B6" s="22"/>
      <c r="C6" s="59" t="s">
        <v>171</v>
      </c>
      <c r="D6" s="59" t="s">
        <v>175</v>
      </c>
      <c r="E6" s="59" t="s">
        <v>179</v>
      </c>
      <c r="F6" s="59" t="s">
        <v>192</v>
      </c>
    </row>
    <row r="36" spans="4:4">
      <c r="D36" s="18"/>
    </row>
  </sheetData>
  <phoneticPr fontId="30"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G12"/>
  <sheetViews>
    <sheetView zoomScaleNormal="100" workbookViewId="0">
      <selection activeCell="D23" sqref="D23"/>
    </sheetView>
  </sheetViews>
  <sheetFormatPr defaultRowHeight="12.75"/>
  <cols>
    <col min="2" max="2" width="5.5703125" customWidth="1"/>
    <col min="3" max="3" width="17.42578125" customWidth="1"/>
    <col min="4" max="19" width="16.85546875" customWidth="1"/>
  </cols>
  <sheetData>
    <row r="1" spans="2:7" ht="13.5" thickBot="1"/>
    <row r="2" spans="2:7">
      <c r="B2" s="106" t="s">
        <v>200</v>
      </c>
      <c r="C2" s="113" t="s">
        <v>3</v>
      </c>
      <c r="D2" s="118" t="s">
        <v>169</v>
      </c>
      <c r="E2" s="118" t="s">
        <v>173</v>
      </c>
      <c r="F2" s="108" t="s">
        <v>177</v>
      </c>
      <c r="G2" s="105" t="s">
        <v>181</v>
      </c>
    </row>
    <row r="3" spans="2:7">
      <c r="B3" s="117"/>
      <c r="C3" s="114"/>
      <c r="D3" s="119"/>
      <c r="E3" s="119"/>
      <c r="F3" s="92"/>
      <c r="G3" s="102"/>
    </row>
    <row r="4" spans="2:7" ht="25.5">
      <c r="B4" s="117"/>
      <c r="C4" s="114"/>
      <c r="D4" s="60" t="s">
        <v>201</v>
      </c>
      <c r="E4" s="60" t="s">
        <v>202</v>
      </c>
      <c r="F4" s="54" t="s">
        <v>203</v>
      </c>
      <c r="G4" s="55" t="s">
        <v>204</v>
      </c>
    </row>
    <row r="5" spans="2:7">
      <c r="B5" s="36">
        <v>1</v>
      </c>
      <c r="C5" s="49" t="s">
        <v>155</v>
      </c>
      <c r="D5" s="61">
        <v>21.413627745580605</v>
      </c>
      <c r="E5" s="61">
        <v>19.937771179059649</v>
      </c>
      <c r="F5" s="61">
        <v>20.531768589566784</v>
      </c>
      <c r="G5" s="62">
        <v>18.152631816291464</v>
      </c>
    </row>
    <row r="6" spans="2:7">
      <c r="B6" s="36">
        <v>2</v>
      </c>
      <c r="C6" s="49" t="s">
        <v>120</v>
      </c>
      <c r="D6" s="61">
        <v>21.440772278111321</v>
      </c>
      <c r="E6" s="61">
        <v>19.766039642494341</v>
      </c>
      <c r="F6" s="61">
        <v>20.157305692257012</v>
      </c>
      <c r="G6" s="62">
        <v>17.972304527670339</v>
      </c>
    </row>
    <row r="7" spans="2:7">
      <c r="B7" s="36">
        <v>3</v>
      </c>
      <c r="C7" s="51" t="s">
        <v>0</v>
      </c>
      <c r="D7" s="61">
        <v>17.92754374697029</v>
      </c>
      <c r="E7" s="61">
        <v>16.828976158355037</v>
      </c>
      <c r="F7" s="61">
        <v>17.00254736365908</v>
      </c>
      <c r="G7" s="62">
        <v>15.152410936357439</v>
      </c>
    </row>
    <row r="8" spans="2:7">
      <c r="B8" s="36">
        <v>4</v>
      </c>
      <c r="C8" s="51" t="s">
        <v>1</v>
      </c>
      <c r="D8" s="61">
        <v>17.458918036191477</v>
      </c>
      <c r="E8" s="61">
        <v>16.341227436770186</v>
      </c>
      <c r="F8" s="61">
        <v>16.87494372270422</v>
      </c>
      <c r="G8" s="62">
        <v>14.429749762052232</v>
      </c>
    </row>
    <row r="9" spans="2:7">
      <c r="B9" s="36">
        <v>5</v>
      </c>
      <c r="C9" s="51" t="s">
        <v>121</v>
      </c>
      <c r="D9" s="61">
        <v>18.150705347557363</v>
      </c>
      <c r="E9" s="61">
        <v>17.033252162069161</v>
      </c>
      <c r="F9" s="61">
        <v>17.226065990728166</v>
      </c>
      <c r="G9" s="62">
        <v>15.159323717810299</v>
      </c>
    </row>
    <row r="10" spans="2:7">
      <c r="B10" s="36">
        <v>6</v>
      </c>
      <c r="C10" s="51" t="s">
        <v>122</v>
      </c>
      <c r="D10" s="61">
        <v>19.120208840203034</v>
      </c>
      <c r="E10" s="61">
        <v>17.913925078701965</v>
      </c>
      <c r="F10" s="61">
        <v>18.283575635776074</v>
      </c>
      <c r="G10" s="62">
        <v>16.009959111855643</v>
      </c>
    </row>
    <row r="11" spans="2:7">
      <c r="B11" s="36">
        <v>7</v>
      </c>
      <c r="C11" s="51" t="s">
        <v>154</v>
      </c>
      <c r="D11" s="61">
        <v>26.199224021425088</v>
      </c>
      <c r="E11" s="61">
        <v>24.429206582718713</v>
      </c>
      <c r="F11" s="61">
        <v>25.32123927601473</v>
      </c>
      <c r="G11" s="62">
        <v>22.580711109782403</v>
      </c>
    </row>
    <row r="12" spans="2:7" ht="13.5" thickBot="1">
      <c r="B12" s="115" t="s">
        <v>2</v>
      </c>
      <c r="C12" s="116"/>
      <c r="D12" s="63">
        <v>21.508456147014606</v>
      </c>
      <c r="E12" s="63">
        <v>20.037215761516901</v>
      </c>
      <c r="F12" s="63">
        <v>20.55206945006238</v>
      </c>
      <c r="G12" s="64">
        <v>18.209052930334323</v>
      </c>
    </row>
  </sheetData>
  <mergeCells count="7">
    <mergeCell ref="F2:F3"/>
    <mergeCell ref="B12:C12"/>
    <mergeCell ref="G2:G3"/>
    <mergeCell ref="B2:B4"/>
    <mergeCell ref="C2:C4"/>
    <mergeCell ref="D2:D3"/>
    <mergeCell ref="E2:E3"/>
  </mergeCells>
  <phoneticPr fontId="0" type="noConversion"/>
  <printOptions horizontalCentered="1" verticalCentered="1"/>
  <pageMargins left="0" right="0" top="0" bottom="0" header="0" footer="0"/>
  <pageSetup paperSize="8" orientation="landscape" r:id="rId1"/>
  <headerFooter alignWithMargins="0">
    <oddFooter>&amp;R&amp;"Arial,Italic"&amp;F
&amp;D &amp;T</oddFooter>
  </headerFooter>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G19" sqref="G19"/>
    </sheetView>
  </sheetViews>
  <sheetFormatPr defaultRowHeight="12.75"/>
  <cols>
    <col min="2" max="2" width="4.42578125" customWidth="1"/>
    <col min="3" max="4" width="17.7109375" customWidth="1"/>
    <col min="5" max="5" width="14.42578125" customWidth="1"/>
    <col min="6" max="6" width="14.85546875" customWidth="1"/>
    <col min="7" max="7" width="13.5703125" customWidth="1"/>
    <col min="8" max="8" width="9.5703125" bestFit="1" customWidth="1"/>
    <col min="9" max="9" width="7" bestFit="1" customWidth="1"/>
    <col min="10" max="10" width="10.85546875" customWidth="1"/>
    <col min="11" max="11" width="13" customWidth="1"/>
    <col min="12" max="12" width="15.28515625" customWidth="1"/>
    <col min="13" max="13" width="21.5703125" customWidth="1"/>
  </cols>
  <sheetData>
    <row r="1" spans="2:15" ht="13.5" thickBot="1"/>
    <row r="2" spans="2:15" s="2" customFormat="1" ht="45.75" customHeight="1">
      <c r="B2" s="93" t="s">
        <v>205</v>
      </c>
      <c r="C2" s="94"/>
      <c r="D2" s="94"/>
      <c r="E2" s="94"/>
      <c r="F2" s="94"/>
      <c r="G2" s="94"/>
      <c r="H2" s="94"/>
      <c r="I2" s="94"/>
      <c r="J2" s="94"/>
      <c r="K2" s="94"/>
      <c r="L2" s="94"/>
      <c r="M2" s="95"/>
      <c r="N2" s="3"/>
      <c r="O2" s="3"/>
    </row>
    <row r="3" spans="2:15" ht="27" customHeight="1">
      <c r="B3" s="97" t="s">
        <v>4</v>
      </c>
      <c r="C3" s="92" t="s">
        <v>3</v>
      </c>
      <c r="D3" s="92" t="s">
        <v>183</v>
      </c>
      <c r="E3" s="92" t="s">
        <v>184</v>
      </c>
      <c r="F3" s="92" t="s">
        <v>185</v>
      </c>
      <c r="G3" s="92" t="s">
        <v>186</v>
      </c>
      <c r="H3" s="92" t="s">
        <v>147</v>
      </c>
      <c r="I3" s="92"/>
      <c r="J3" s="92"/>
      <c r="K3" s="92"/>
      <c r="L3" s="92" t="s">
        <v>187</v>
      </c>
      <c r="M3" s="102" t="s">
        <v>188</v>
      </c>
    </row>
    <row r="4" spans="2:15" ht="84" customHeight="1">
      <c r="B4" s="122"/>
      <c r="C4" s="120"/>
      <c r="D4" s="120"/>
      <c r="E4" s="120"/>
      <c r="F4" s="120"/>
      <c r="G4" s="92"/>
      <c r="H4" s="31" t="s">
        <v>123</v>
      </c>
      <c r="I4" s="31" t="s">
        <v>124</v>
      </c>
      <c r="J4" s="31" t="s">
        <v>152</v>
      </c>
      <c r="K4" s="31" t="s">
        <v>153</v>
      </c>
      <c r="L4" s="120"/>
      <c r="M4" s="121"/>
    </row>
    <row r="5" spans="2:15" ht="15.75">
      <c r="B5" s="36">
        <f>k_total_tec_0420!B6</f>
        <v>1</v>
      </c>
      <c r="C5" s="37" t="str">
        <f>k_total_tec_0420!C6</f>
        <v>METROPOLITAN LIFE</v>
      </c>
      <c r="D5" s="38">
        <v>1053349</v>
      </c>
      <c r="E5" s="66">
        <v>3</v>
      </c>
      <c r="F5" s="38">
        <v>5</v>
      </c>
      <c r="G5" s="38">
        <v>1</v>
      </c>
      <c r="H5" s="38">
        <v>63</v>
      </c>
      <c r="I5" s="38">
        <v>0</v>
      </c>
      <c r="J5" s="38">
        <v>0</v>
      </c>
      <c r="K5" s="38">
        <v>0</v>
      </c>
      <c r="L5" s="38">
        <v>1323</v>
      </c>
      <c r="M5" s="39">
        <f>D5-E5+F5+G5-H5+I5+L5+J5+K5</f>
        <v>1054612</v>
      </c>
      <c r="N5" s="65"/>
      <c r="O5" s="4"/>
    </row>
    <row r="6" spans="2:15" ht="15.75">
      <c r="B6" s="40">
        <f>k_total_tec_0420!B7</f>
        <v>2</v>
      </c>
      <c r="C6" s="37" t="str">
        <f>k_total_tec_0420!C7</f>
        <v>AZT VIITORUL TAU</v>
      </c>
      <c r="D6" s="38">
        <v>1599681</v>
      </c>
      <c r="E6" s="66">
        <v>1</v>
      </c>
      <c r="F6" s="38">
        <v>0</v>
      </c>
      <c r="G6" s="38">
        <v>0</v>
      </c>
      <c r="H6" s="38">
        <v>125</v>
      </c>
      <c r="I6" s="38">
        <v>1</v>
      </c>
      <c r="J6" s="38">
        <v>0</v>
      </c>
      <c r="K6" s="38">
        <v>1</v>
      </c>
      <c r="L6" s="38">
        <v>1323</v>
      </c>
      <c r="M6" s="39">
        <f t="shared" ref="M6:M11" si="0">D6-E6+F6+G6-H6+I6+L6+J6+K6</f>
        <v>1600880</v>
      </c>
      <c r="N6" s="65"/>
      <c r="O6" s="4"/>
    </row>
    <row r="7" spans="2:15" ht="15.75">
      <c r="B7" s="40">
        <f>k_total_tec_0420!B8</f>
        <v>3</v>
      </c>
      <c r="C7" s="41" t="str">
        <f>k_total_tec_0420!C8</f>
        <v>BCR</v>
      </c>
      <c r="D7" s="38">
        <v>675614</v>
      </c>
      <c r="E7" s="66">
        <v>1</v>
      </c>
      <c r="F7" s="38">
        <v>2</v>
      </c>
      <c r="G7" s="38">
        <v>4</v>
      </c>
      <c r="H7" s="38">
        <v>22</v>
      </c>
      <c r="I7" s="38">
        <v>0</v>
      </c>
      <c r="J7" s="38">
        <v>0</v>
      </c>
      <c r="K7" s="38">
        <v>1</v>
      </c>
      <c r="L7" s="38">
        <v>1323</v>
      </c>
      <c r="M7" s="39">
        <f t="shared" si="0"/>
        <v>676921</v>
      </c>
      <c r="N7" s="65"/>
      <c r="O7" s="4"/>
    </row>
    <row r="8" spans="2:15" ht="15.75">
      <c r="B8" s="40">
        <f>k_total_tec_0420!B9</f>
        <v>4</v>
      </c>
      <c r="C8" s="41" t="str">
        <f>k_total_tec_0420!C9</f>
        <v>BRD</v>
      </c>
      <c r="D8" s="38">
        <v>461788</v>
      </c>
      <c r="E8" s="66">
        <v>1</v>
      </c>
      <c r="F8" s="38">
        <v>4</v>
      </c>
      <c r="G8" s="38">
        <v>12</v>
      </c>
      <c r="H8" s="38">
        <v>17</v>
      </c>
      <c r="I8" s="38">
        <v>0</v>
      </c>
      <c r="J8" s="38">
        <v>0</v>
      </c>
      <c r="K8" s="38">
        <v>1</v>
      </c>
      <c r="L8" s="38">
        <v>1339</v>
      </c>
      <c r="M8" s="39">
        <f t="shared" si="0"/>
        <v>463126</v>
      </c>
      <c r="N8" s="65"/>
      <c r="O8" s="4"/>
    </row>
    <row r="9" spans="2:15" ht="15.75">
      <c r="B9" s="40">
        <f>k_total_tec_0420!B10</f>
        <v>5</v>
      </c>
      <c r="C9" s="41" t="str">
        <f>k_total_tec_0420!C10</f>
        <v>VITAL</v>
      </c>
      <c r="D9" s="38">
        <v>941929</v>
      </c>
      <c r="E9" s="66">
        <v>2</v>
      </c>
      <c r="F9" s="38">
        <v>1</v>
      </c>
      <c r="G9" s="38">
        <v>1</v>
      </c>
      <c r="H9" s="38">
        <v>49</v>
      </c>
      <c r="I9" s="38">
        <v>0</v>
      </c>
      <c r="J9" s="38">
        <v>0</v>
      </c>
      <c r="K9" s="38">
        <v>3</v>
      </c>
      <c r="L9" s="38">
        <v>1323</v>
      </c>
      <c r="M9" s="39">
        <f t="shared" si="0"/>
        <v>943206</v>
      </c>
      <c r="N9" s="65"/>
      <c r="O9" s="4"/>
    </row>
    <row r="10" spans="2:15" ht="15.75">
      <c r="B10" s="40">
        <f>k_total_tec_0420!B11</f>
        <v>6</v>
      </c>
      <c r="C10" s="41" t="str">
        <f>k_total_tec_0420!C11</f>
        <v>ARIPI</v>
      </c>
      <c r="D10" s="38">
        <v>776713</v>
      </c>
      <c r="E10" s="66">
        <v>5</v>
      </c>
      <c r="F10" s="38">
        <v>0</v>
      </c>
      <c r="G10" s="38">
        <v>0</v>
      </c>
      <c r="H10" s="38">
        <v>42</v>
      </c>
      <c r="I10" s="38">
        <v>0</v>
      </c>
      <c r="J10" s="38">
        <v>0</v>
      </c>
      <c r="K10" s="38">
        <v>1</v>
      </c>
      <c r="L10" s="38">
        <v>1323</v>
      </c>
      <c r="M10" s="39">
        <f t="shared" si="0"/>
        <v>777990</v>
      </c>
      <c r="N10" s="65"/>
      <c r="O10" s="4"/>
    </row>
    <row r="11" spans="2:15" ht="15.75">
      <c r="B11" s="40">
        <f>k_total_tec_0420!B12</f>
        <v>7</v>
      </c>
      <c r="C11" s="41" t="str">
        <f>k_total_tec_0420!C12</f>
        <v>NN</v>
      </c>
      <c r="D11" s="38">
        <v>2022127</v>
      </c>
      <c r="E11" s="66">
        <v>2</v>
      </c>
      <c r="F11" s="38">
        <v>3</v>
      </c>
      <c r="G11" s="38">
        <v>5</v>
      </c>
      <c r="H11" s="38">
        <v>128</v>
      </c>
      <c r="I11" s="38">
        <v>0</v>
      </c>
      <c r="J11" s="38">
        <v>0</v>
      </c>
      <c r="K11" s="38">
        <v>1</v>
      </c>
      <c r="L11" s="38">
        <v>1323</v>
      </c>
      <c r="M11" s="39">
        <f t="shared" si="0"/>
        <v>2023329</v>
      </c>
      <c r="N11" s="65"/>
      <c r="O11" s="4"/>
    </row>
    <row r="12" spans="2:15" ht="15.75" thickBot="1">
      <c r="B12" s="103" t="s">
        <v>2</v>
      </c>
      <c r="C12" s="104"/>
      <c r="D12" s="34">
        <f t="shared" ref="D12:M12" si="1">SUM(D5:D11)</f>
        <v>7531201</v>
      </c>
      <c r="E12" s="34">
        <f t="shared" si="1"/>
        <v>15</v>
      </c>
      <c r="F12" s="34">
        <f t="shared" si="1"/>
        <v>15</v>
      </c>
      <c r="G12" s="34">
        <f t="shared" si="1"/>
        <v>23</v>
      </c>
      <c r="H12" s="34">
        <f t="shared" si="1"/>
        <v>446</v>
      </c>
      <c r="I12" s="34">
        <f t="shared" si="1"/>
        <v>1</v>
      </c>
      <c r="J12" s="34">
        <f t="shared" si="1"/>
        <v>0</v>
      </c>
      <c r="K12" s="34">
        <f t="shared" si="1"/>
        <v>8</v>
      </c>
      <c r="L12" s="34">
        <f t="shared" si="1"/>
        <v>9277</v>
      </c>
      <c r="M12" s="35">
        <f t="shared" si="1"/>
        <v>7540064</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2:M2"/>
    <mergeCell ref="B12:C12"/>
    <mergeCell ref="L3:L4"/>
    <mergeCell ref="C3:C4"/>
    <mergeCell ref="M3:M4"/>
    <mergeCell ref="D3:D4"/>
    <mergeCell ref="G3:G4"/>
    <mergeCell ref="H3:K3"/>
    <mergeCell ref="E3:E4"/>
    <mergeCell ref="F3:F4"/>
    <mergeCell ref="B3:B4"/>
  </mergeCells>
  <phoneticPr fontId="0" type="noConversion"/>
  <printOptions horizontalCentered="1" verticalCentered="1"/>
  <pageMargins left="0" right="0" top="0" bottom="0" header="0" footer="0"/>
  <pageSetup paperSize="9" scale="90" orientation="landscape" r:id="rId1"/>
  <headerFooter alignWithMargins="0">
    <oddFooter>&amp;R&amp;"Arial,Italic"&amp;F
&amp;D &amp;T</oddFooter>
  </headerFooter>
</worksheet>
</file>

<file path=xl/worksheets/sheet8.xml><?xml version="1.0" encoding="utf-8"?>
<worksheet xmlns="http://schemas.openxmlformats.org/spreadsheetml/2006/main" xmlns:r="http://schemas.openxmlformats.org/officeDocument/2006/relationships">
  <dimension ref="B1:E4"/>
  <sheetViews>
    <sheetView workbookViewId="0">
      <selection activeCell="E34" sqref="E34"/>
    </sheetView>
  </sheetViews>
  <sheetFormatPr defaultRowHeight="12.75"/>
  <cols>
    <col min="2" max="17" width="16.140625" customWidth="1"/>
  </cols>
  <sheetData>
    <row r="1" spans="2:5" ht="13.5" thickBot="1"/>
    <row r="2" spans="2:5">
      <c r="B2" s="123" t="s">
        <v>169</v>
      </c>
      <c r="C2" s="113" t="s">
        <v>173</v>
      </c>
      <c r="D2" s="108" t="s">
        <v>177</v>
      </c>
      <c r="E2" s="125" t="s">
        <v>181</v>
      </c>
    </row>
    <row r="3" spans="2:5">
      <c r="B3" s="117"/>
      <c r="C3" s="114"/>
      <c r="D3" s="124"/>
      <c r="E3" s="126"/>
    </row>
    <row r="4" spans="2:5" ht="15.75" thickBot="1">
      <c r="B4" s="71">
        <v>7509558</v>
      </c>
      <c r="C4" s="69">
        <v>7523201</v>
      </c>
      <c r="D4" s="69">
        <v>7531201</v>
      </c>
      <c r="E4" s="72">
        <v>7540064</v>
      </c>
    </row>
  </sheetData>
  <mergeCells count="4">
    <mergeCell ref="B2:B3"/>
    <mergeCell ref="C2:C3"/>
    <mergeCell ref="D2:D3"/>
    <mergeCell ref="E2:E3"/>
  </mergeCells>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Q3"/>
  <sheetViews>
    <sheetView workbookViewId="0">
      <selection activeCell="D34" sqref="D34"/>
    </sheetView>
  </sheetViews>
  <sheetFormatPr defaultRowHeight="12.75"/>
  <cols>
    <col min="2" max="17" width="16.7109375" customWidth="1"/>
  </cols>
  <sheetData>
    <row r="1" spans="2:17" ht="13.5" thickBot="1"/>
    <row r="2" spans="2:17">
      <c r="B2" s="67" t="s">
        <v>169</v>
      </c>
      <c r="C2" s="68" t="s">
        <v>173</v>
      </c>
      <c r="D2" s="68" t="s">
        <v>177</v>
      </c>
      <c r="E2" s="73" t="s">
        <v>181</v>
      </c>
    </row>
    <row r="3" spans="2:17" ht="15.75" thickBot="1">
      <c r="B3" s="71">
        <v>3411765</v>
      </c>
      <c r="C3" s="69">
        <v>3425735</v>
      </c>
      <c r="D3" s="69">
        <v>3433979</v>
      </c>
      <c r="E3" s="70">
        <v>3443256</v>
      </c>
      <c r="F3" s="4"/>
      <c r="G3" s="4"/>
      <c r="H3" s="4"/>
      <c r="I3" s="4"/>
      <c r="J3" s="4"/>
      <c r="K3" s="4"/>
      <c r="L3" s="4"/>
      <c r="M3" s="4"/>
      <c r="N3" s="4"/>
      <c r="O3" s="4"/>
      <c r="P3" s="4"/>
      <c r="Q3" s="4"/>
    </row>
  </sheetData>
  <phoneticPr fontId="0"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k_total_tec_0420</vt:lpstr>
      <vt:lpstr>regularizati_0420</vt:lpstr>
      <vt:lpstr>evolutie_rp_0420</vt:lpstr>
      <vt:lpstr>sume_euro_0420</vt:lpstr>
      <vt:lpstr>sume_euro_0420_graf</vt:lpstr>
      <vt:lpstr>evolutie_contrib_0420</vt:lpstr>
      <vt:lpstr>part_fonduri_0420</vt:lpstr>
      <vt:lpstr>evolutie_rp_0420_graf</vt:lpstr>
      <vt:lpstr>evolutie_aleatorii_0420_graf</vt:lpstr>
      <vt:lpstr>participanti_judete_0420</vt:lpstr>
      <vt:lpstr>participanti_jud_dom_0420</vt:lpstr>
      <vt:lpstr>conturi_goale_0420</vt:lpstr>
      <vt:lpstr>rp_sexe_0420</vt:lpstr>
      <vt:lpstr>Sheet1</vt:lpstr>
      <vt:lpstr>rp_varste_sexe_0420</vt:lpstr>
      <vt:lpstr>Sheet2</vt:lpstr>
      <vt:lpstr>k_total_tec_0420!Print_Area</vt:lpstr>
      <vt:lpstr>part_fonduri_0420!Print_Area</vt:lpstr>
      <vt:lpstr>participanti_judete_0420!Print_Area</vt:lpstr>
      <vt:lpstr>rp_sexe_0420!Print_Area</vt:lpstr>
      <vt:lpstr>rp_varste_sexe_0420!Print_Area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2019-05-28T10:50:26Z</cp:lastPrinted>
  <dcterms:created xsi:type="dcterms:W3CDTF">2008-08-08T07:39:32Z</dcterms:created>
  <dcterms:modified xsi:type="dcterms:W3CDTF">2020-07-02T14:31:01Z</dcterms:modified>
</cp:coreProperties>
</file>