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4370" windowHeight="13500" tabRatio="860"/>
  </bookViews>
  <sheets>
    <sheet name="k_total_tec_0320" sheetId="23" r:id="rId1"/>
    <sheet name="regularizati_0320" sheetId="31" r:id="rId2"/>
    <sheet name="evolutie_rp_0320" sheetId="1" r:id="rId3"/>
    <sheet name="sume_euro_0320" sheetId="15" r:id="rId4"/>
    <sheet name="sume_euro_0320_graf" sheetId="16" r:id="rId5"/>
    <sheet name="evolutie_contrib_0320" sheetId="25" r:id="rId6"/>
    <sheet name="part_fonduri_0320" sheetId="24" r:id="rId7"/>
    <sheet name="evolutie_rp_0320_graf" sheetId="13" r:id="rId8"/>
    <sheet name="evolutie_aleatorii_0320_graf" sheetId="14" r:id="rId9"/>
    <sheet name="participanti_judete_0320" sheetId="17" r:id="rId10"/>
    <sheet name="participanti_jud_dom_0320" sheetId="32" r:id="rId11"/>
    <sheet name="conturi_goale_0320" sheetId="30" r:id="rId12"/>
    <sheet name="rp_sexe_0320" sheetId="26" r:id="rId13"/>
    <sheet name="Sheet1" sheetId="33" r:id="rId14"/>
    <sheet name="rp_varste_sexe_0320" sheetId="28" r:id="rId15"/>
    <sheet name="Sheet2" sheetId="34" r:id="rId16"/>
  </sheets>
  <externalReferences>
    <externalReference r:id="rId17"/>
  </externalReferences>
  <definedNames>
    <definedName name="_xlnm.Print_Area" localSheetId="5">evolutie_contrib_0320!#REF!</definedName>
    <definedName name="_xlnm.Print_Area" localSheetId="2">evolutie_rp_0320!#REF!</definedName>
    <definedName name="_xlnm.Print_Area" localSheetId="0">k_total_tec_0320!$B$2:$K$15</definedName>
    <definedName name="_xlnm.Print_Area" localSheetId="6">part_fonduri_0320!$B$2:$M$12</definedName>
    <definedName name="_xlnm.Print_Area" localSheetId="10">participanti_jud_dom_0320!#REF!</definedName>
    <definedName name="_xlnm.Print_Area" localSheetId="9">participanti_judete_0320!$B$2:$E$48</definedName>
    <definedName name="_xlnm.Print_Area" localSheetId="12">rp_sexe_0320!$B$2:$F$12</definedName>
    <definedName name="_xlnm.Print_Area" localSheetId="14">rp_varste_sexe_0320!$B$2:$P$14</definedName>
    <definedName name="_xlnm.Print_Area" localSheetId="3">sume_euro_0320!#REF!</definedName>
  </definedNames>
  <calcPr calcId="125725"/>
</workbook>
</file>

<file path=xl/calcChain.xml><?xml version="1.0" encoding="utf-8"?>
<calcChain xmlns="http://schemas.openxmlformats.org/spreadsheetml/2006/main">
  <c r="F24" i="15"/>
  <c r="E24"/>
  <c r="O13"/>
  <c r="N13"/>
  <c r="M13"/>
  <c r="L13"/>
  <c r="K13"/>
  <c r="J13"/>
  <c r="I13"/>
  <c r="H13"/>
  <c r="G13"/>
  <c r="F13"/>
  <c r="E13"/>
  <c r="D13"/>
  <c r="F22" i="1"/>
  <c r="E22"/>
  <c r="O12"/>
  <c r="N12"/>
  <c r="M12"/>
  <c r="L12"/>
  <c r="K12"/>
  <c r="J12"/>
  <c r="I12"/>
  <c r="H12"/>
  <c r="G12"/>
  <c r="F12"/>
  <c r="E12"/>
  <c r="D12"/>
  <c r="D53" i="32"/>
  <c r="E8" i="28"/>
  <c r="E14" s="1"/>
  <c r="F8"/>
  <c r="G8"/>
  <c r="H8"/>
  <c r="D8"/>
  <c r="E9"/>
  <c r="D9" s="1"/>
  <c r="F9"/>
  <c r="G9"/>
  <c r="H9"/>
  <c r="E10"/>
  <c r="D10" s="1"/>
  <c r="F10"/>
  <c r="G10"/>
  <c r="H10"/>
  <c r="E11"/>
  <c r="F11"/>
  <c r="D11" s="1"/>
  <c r="G11"/>
  <c r="H11"/>
  <c r="E12"/>
  <c r="D12" s="1"/>
  <c r="F12"/>
  <c r="G12"/>
  <c r="H12"/>
  <c r="E13"/>
  <c r="F13"/>
  <c r="G13"/>
  <c r="D13"/>
  <c r="H13"/>
  <c r="E7"/>
  <c r="D7" s="1"/>
  <c r="F7"/>
  <c r="F14" s="1"/>
  <c r="G7"/>
  <c r="H7"/>
  <c r="H14" s="1"/>
  <c r="J12" i="24"/>
  <c r="L12"/>
  <c r="D48" i="17"/>
  <c r="E34"/>
  <c r="M6" i="24"/>
  <c r="M7"/>
  <c r="M12" s="1"/>
  <c r="M8"/>
  <c r="M9"/>
  <c r="M10"/>
  <c r="M11"/>
  <c r="M5"/>
  <c r="K12"/>
  <c r="F12" i="23"/>
  <c r="G14" i="28"/>
  <c r="K14"/>
  <c r="O14"/>
  <c r="K6" i="23"/>
  <c r="K7"/>
  <c r="K8"/>
  <c r="K9"/>
  <c r="K10"/>
  <c r="K11"/>
  <c r="K5"/>
  <c r="I6"/>
  <c r="I5"/>
  <c r="I7"/>
  <c r="I8"/>
  <c r="I9"/>
  <c r="I10"/>
  <c r="I11"/>
  <c r="D12" i="24"/>
  <c r="E48" i="17"/>
  <c r="G12" i="31"/>
  <c r="H11" s="1"/>
  <c r="E12" i="23"/>
  <c r="D12"/>
  <c r="D11" i="26"/>
  <c r="D10"/>
  <c r="D9"/>
  <c r="D8"/>
  <c r="D6"/>
  <c r="D5"/>
  <c r="D12" s="1"/>
  <c r="D7"/>
  <c r="E12"/>
  <c r="F12"/>
  <c r="K12" i="31"/>
  <c r="J12"/>
  <c r="D12"/>
  <c r="E12"/>
  <c r="I11"/>
  <c r="I10"/>
  <c r="C10"/>
  <c r="I9"/>
  <c r="C9"/>
  <c r="I8"/>
  <c r="C8"/>
  <c r="I7"/>
  <c r="C7"/>
  <c r="I6"/>
  <c r="C6"/>
  <c r="I5"/>
  <c r="B5"/>
  <c r="J12" i="23"/>
  <c r="G12"/>
  <c r="H12"/>
  <c r="C12" i="28"/>
  <c r="C11"/>
  <c r="C10"/>
  <c r="C9"/>
  <c r="C8"/>
  <c r="C7"/>
  <c r="B7"/>
  <c r="C10" i="26"/>
  <c r="C9"/>
  <c r="C8"/>
  <c r="C7"/>
  <c r="C6"/>
  <c r="C5"/>
  <c r="B5"/>
  <c r="C11" i="24"/>
  <c r="C10"/>
  <c r="C9"/>
  <c r="C8"/>
  <c r="C7"/>
  <c r="C6"/>
  <c r="C5"/>
  <c r="B5"/>
  <c r="E12"/>
  <c r="F12"/>
  <c r="G12"/>
  <c r="H12"/>
  <c r="I12"/>
  <c r="I14" i="28"/>
  <c r="J14"/>
  <c r="L14"/>
  <c r="M14"/>
  <c r="N14"/>
  <c r="P14"/>
  <c r="E14" i="17"/>
  <c r="E31"/>
  <c r="E9"/>
  <c r="B6" i="26"/>
  <c r="B8" i="28"/>
  <c r="B6" i="24"/>
  <c r="E29" i="17"/>
  <c r="E21"/>
  <c r="E15"/>
  <c r="E38"/>
  <c r="E30"/>
  <c r="E43"/>
  <c r="E24"/>
  <c r="E40"/>
  <c r="E23"/>
  <c r="E11"/>
  <c r="E35"/>
  <c r="E16"/>
  <c r="E5"/>
  <c r="E41"/>
  <c r="E26"/>
  <c r="E18"/>
  <c r="E27"/>
  <c r="E17"/>
  <c r="E6"/>
  <c r="E42"/>
  <c r="E28"/>
  <c r="E19"/>
  <c r="E8"/>
  <c r="E7"/>
  <c r="E44"/>
  <c r="E32"/>
  <c r="E25"/>
  <c r="E46"/>
  <c r="E20"/>
  <c r="E47"/>
  <c r="E12"/>
  <c r="E10"/>
  <c r="E45"/>
  <c r="E33"/>
  <c r="E36"/>
  <c r="E13"/>
  <c r="E39"/>
  <c r="E22"/>
  <c r="B7" i="24"/>
  <c r="B7" i="26"/>
  <c r="B9" i="28"/>
  <c r="B10"/>
  <c r="B8" i="24"/>
  <c r="B8" i="26"/>
  <c r="B9"/>
  <c r="B9" i="24"/>
  <c r="B11" i="28"/>
  <c r="B10" i="24"/>
  <c r="B12" i="28"/>
  <c r="B10" i="26"/>
  <c r="B13" i="28"/>
  <c r="B11" i="26"/>
  <c r="B11" i="24"/>
  <c r="E37" i="17"/>
  <c r="H12" i="31"/>
  <c r="D14" i="28" l="1"/>
  <c r="H5" i="31"/>
  <c r="I12"/>
  <c r="F12"/>
  <c r="H10"/>
  <c r="H7"/>
  <c r="H9"/>
  <c r="H8"/>
  <c r="H6"/>
  <c r="K12" i="23"/>
  <c r="I12"/>
</calcChain>
</file>

<file path=xl/sharedStrings.xml><?xml version="1.0" encoding="utf-8"?>
<sst xmlns="http://schemas.openxmlformats.org/spreadsheetml/2006/main" count="515" uniqueCount="259">
  <si>
    <t>BCR</t>
  </si>
  <si>
    <t>BRD</t>
  </si>
  <si>
    <t>Total</t>
  </si>
  <si>
    <t>Fond</t>
  </si>
  <si>
    <t>Nr. crt.</t>
  </si>
  <si>
    <t>TOTAL</t>
  </si>
  <si>
    <t>Judet</t>
  </si>
  <si>
    <t>Numar de participanti</t>
  </si>
  <si>
    <t>Cod</t>
  </si>
  <si>
    <t>Denumire</t>
  </si>
  <si>
    <t>abs.</t>
  </si>
  <si>
    <t>rel.</t>
  </si>
  <si>
    <t>NEDECLARATI</t>
  </si>
  <si>
    <t>011</t>
  </si>
  <si>
    <t>ALBA</t>
  </si>
  <si>
    <t>021</t>
  </si>
  <si>
    <t>ARAD</t>
  </si>
  <si>
    <t>031</t>
  </si>
  <si>
    <t>ARGES</t>
  </si>
  <si>
    <t>041</t>
  </si>
  <si>
    <t>BACAU</t>
  </si>
  <si>
    <t>051</t>
  </si>
  <si>
    <t>BIHOR</t>
  </si>
  <si>
    <t>061</t>
  </si>
  <si>
    <t>BISTRITA</t>
  </si>
  <si>
    <t>071</t>
  </si>
  <si>
    <t>BOTOSANI</t>
  </si>
  <si>
    <t>081</t>
  </si>
  <si>
    <t>BRASOV</t>
  </si>
  <si>
    <t>091</t>
  </si>
  <si>
    <t>BRAILA</t>
  </si>
  <si>
    <t>101</t>
  </si>
  <si>
    <t>BUZAU</t>
  </si>
  <si>
    <t>111</t>
  </si>
  <si>
    <t>CARAS SEVERIN</t>
  </si>
  <si>
    <t>121</t>
  </si>
  <si>
    <t>CLUJ</t>
  </si>
  <si>
    <t>131</t>
  </si>
  <si>
    <t>CONSTANTA</t>
  </si>
  <si>
    <t>141</t>
  </si>
  <si>
    <t>COVASNA</t>
  </si>
  <si>
    <t>151</t>
  </si>
  <si>
    <t>DIMBOVITA</t>
  </si>
  <si>
    <t>161</t>
  </si>
  <si>
    <t>DOLJ</t>
  </si>
  <si>
    <t>171</t>
  </si>
  <si>
    <t>GALATI</t>
  </si>
  <si>
    <t>181</t>
  </si>
  <si>
    <t>GORJ</t>
  </si>
  <si>
    <t>191</t>
  </si>
  <si>
    <t>HARGHITA</t>
  </si>
  <si>
    <t>201</t>
  </si>
  <si>
    <t>HUNEDOARA</t>
  </si>
  <si>
    <t>211</t>
  </si>
  <si>
    <t>IALOMITA</t>
  </si>
  <si>
    <t>221</t>
  </si>
  <si>
    <t>IASI</t>
  </si>
  <si>
    <t>231</t>
  </si>
  <si>
    <t>GIURGIU</t>
  </si>
  <si>
    <t>241</t>
  </si>
  <si>
    <t>MARAMURES</t>
  </si>
  <si>
    <t>251</t>
  </si>
  <si>
    <t>MEHEDINTI</t>
  </si>
  <si>
    <t>261</t>
  </si>
  <si>
    <t>MURES</t>
  </si>
  <si>
    <t>271</t>
  </si>
  <si>
    <t>NEAMT</t>
  </si>
  <si>
    <t>281</t>
  </si>
  <si>
    <t>OLT</t>
  </si>
  <si>
    <t>291</t>
  </si>
  <si>
    <t>PRAHOVA</t>
  </si>
  <si>
    <t>301</t>
  </si>
  <si>
    <t>SATU MARE</t>
  </si>
  <si>
    <t>311</t>
  </si>
  <si>
    <t>SALAJ</t>
  </si>
  <si>
    <t>321</t>
  </si>
  <si>
    <t>SIBIU</t>
  </si>
  <si>
    <t>331</t>
  </si>
  <si>
    <t>SUCEAVA</t>
  </si>
  <si>
    <t>341</t>
  </si>
  <si>
    <t>TELEORMAN</t>
  </si>
  <si>
    <t>351</t>
  </si>
  <si>
    <t>TIMIS</t>
  </si>
  <si>
    <t>361</t>
  </si>
  <si>
    <t>TULCEA</t>
  </si>
  <si>
    <t>371</t>
  </si>
  <si>
    <t>VASLUI</t>
  </si>
  <si>
    <t>381</t>
  </si>
  <si>
    <t>VILCEA</t>
  </si>
  <si>
    <t>391</t>
  </si>
  <si>
    <t>VRANCEA</t>
  </si>
  <si>
    <t>401</t>
  </si>
  <si>
    <t>CALARASI</t>
  </si>
  <si>
    <t>411</t>
  </si>
  <si>
    <t>BUCURESTI</t>
  </si>
  <si>
    <t>471</t>
  </si>
  <si>
    <t>ILFOV</t>
  </si>
  <si>
    <t/>
  </si>
  <si>
    <t>Numar asigurati in registrul participantilor</t>
  </si>
  <si>
    <t>Numar asigurati pentru care se fac viramente la luna de referinta</t>
  </si>
  <si>
    <t>din care</t>
  </si>
  <si>
    <t>rel. la numar participanti la fond</t>
  </si>
  <si>
    <t>rel. la total regularizari</t>
  </si>
  <si>
    <t>(*) Situatia centralizeaza numarul de participanti pentru care se efectueaza la luna de referinta viramente care difera de efectivul datorat aferent lunii de referinta.</t>
  </si>
  <si>
    <t xml:space="preserve">(***) Se refera la participantii care, prin actualizare cu declaratiile primite de la angajatori la luna de referinta, dar aferente lunilor anterioare, au suferit o scadere a venitului asigurat aferent lunilor anterioare sau au fost stersi din declaratii </t>
  </si>
  <si>
    <t>EURO</t>
  </si>
  <si>
    <t>LEI</t>
  </si>
  <si>
    <t>curs EURO</t>
  </si>
  <si>
    <t xml:space="preserve">Numar pozitii in liste </t>
  </si>
  <si>
    <t>Sume virate                                                       (LEI)</t>
  </si>
  <si>
    <t>Total sume virate            (EUR)</t>
  </si>
  <si>
    <t>Venit asigurat  (RON)</t>
  </si>
  <si>
    <t>Venit asigurat  (EUR)</t>
  </si>
  <si>
    <t>Sume curente</t>
  </si>
  <si>
    <t>Restante</t>
  </si>
  <si>
    <t>AZT VIITORUL TAU</t>
  </si>
  <si>
    <t>VITAL</t>
  </si>
  <si>
    <t>ARIPI</t>
  </si>
  <si>
    <t>Invalidari</t>
  </si>
  <si>
    <t>Afilieri</t>
  </si>
  <si>
    <t>Denumire Fond</t>
  </si>
  <si>
    <t>femei</t>
  </si>
  <si>
    <t>barbati</t>
  </si>
  <si>
    <t>Femei</t>
  </si>
  <si>
    <t>Barbati</t>
  </si>
  <si>
    <t>15-25 ani</t>
  </si>
  <si>
    <t>25-35 ani</t>
  </si>
  <si>
    <t>numar</t>
  </si>
  <si>
    <t>f1525</t>
  </si>
  <si>
    <t>f2535</t>
  </si>
  <si>
    <t>f3545</t>
  </si>
  <si>
    <t>m1525</t>
  </si>
  <si>
    <t>m2535</t>
  </si>
  <si>
    <t>m3545</t>
  </si>
  <si>
    <t>(**) Se refera la participantii care, prin actualizare cu declaratiile primite de la angajatori la luna de referinta, dar aferente lunilor anterioare, au suferit o crestere a venitului asigurat aferent lunilor anterioare sau au fost declarati acum, desi la luni anterioare nu figurau in declaratii.</t>
  </si>
  <si>
    <t>Denumire fond de pensii administrat privat</t>
  </si>
  <si>
    <t>Luna de referinta</t>
  </si>
  <si>
    <t xml:space="preserve">COMENZI </t>
  </si>
  <si>
    <t>Denumire CTP</t>
  </si>
  <si>
    <t>Alte nationalitati</t>
  </si>
  <si>
    <t>peste 45 de ani</t>
  </si>
  <si>
    <t>35-45 ani</t>
  </si>
  <si>
    <t>Preluati MapN acte aderare</t>
  </si>
  <si>
    <t>Preluati MapN repartizare aleatorie</t>
  </si>
  <si>
    <t>NN</t>
  </si>
  <si>
    <t>METROPOLITAN LIFE</t>
  </si>
  <si>
    <t>IANUARIE 2019</t>
  </si>
  <si>
    <t>Ianuarie 2019'</t>
  </si>
  <si>
    <t xml:space="preserve">1Euro 4,7525 BNR 18/03/2019)              </t>
  </si>
  <si>
    <t>ianuarie 2019</t>
  </si>
  <si>
    <t>februarie 2019</t>
  </si>
  <si>
    <t>FEBRUARIE 2019</t>
  </si>
  <si>
    <t>Februrie 2019'</t>
  </si>
  <si>
    <t xml:space="preserve">1Euro 4,7619 BNR 18/04/2019)              </t>
  </si>
  <si>
    <t>MARTIE 2019</t>
  </si>
  <si>
    <t>Martie 2019'</t>
  </si>
  <si>
    <t xml:space="preserve">1Euro 4,7607 BNR 20/05/2019)              </t>
  </si>
  <si>
    <t>martie 2019</t>
  </si>
  <si>
    <t>Numar participanti in registrul participantilor</t>
  </si>
  <si>
    <t>APRILIE 2019</t>
  </si>
  <si>
    <t>Aprilie 2019'</t>
  </si>
  <si>
    <t xml:space="preserve">1Euro 4,7249 BNR 18/06/2019)              </t>
  </si>
  <si>
    <t>aprilie 2019</t>
  </si>
  <si>
    <t>MAI 2019</t>
  </si>
  <si>
    <t>mai 2019</t>
  </si>
  <si>
    <t>Mai 2019'</t>
  </si>
  <si>
    <t xml:space="preserve">1Euro 4,7326 BNR 18/07/2019)              </t>
  </si>
  <si>
    <t>IUNIE 2019</t>
  </si>
  <si>
    <t>Iunie 2019'</t>
  </si>
  <si>
    <t xml:space="preserve">1Euro 4,7284 BNR 19/08/2019)              </t>
  </si>
  <si>
    <t>iunie 2019</t>
  </si>
  <si>
    <t>IULIE 2019</t>
  </si>
  <si>
    <t xml:space="preserve">1Euro 4,7354 BNR 18/09/2019)              </t>
  </si>
  <si>
    <t>iulie 2019</t>
  </si>
  <si>
    <t>august 2019</t>
  </si>
  <si>
    <t>AUGUST 2019</t>
  </si>
  <si>
    <t>Iulie 2019'</t>
  </si>
  <si>
    <t>August 2019'</t>
  </si>
  <si>
    <t xml:space="preserve">1Euro 4,7556 BNR 18/10/2019)              </t>
  </si>
  <si>
    <t>septembrie 2019</t>
  </si>
  <si>
    <t>SEPTEMBRIE 2019</t>
  </si>
  <si>
    <t>Septembrie 2019'</t>
  </si>
  <si>
    <t xml:space="preserve">1Euro 4,7729 BNR 18/11/2019)              </t>
  </si>
  <si>
    <t>OCTOMBRIE 2019</t>
  </si>
  <si>
    <t>Octombrie 2019'</t>
  </si>
  <si>
    <t>octombrie 2019</t>
  </si>
  <si>
    <t xml:space="preserve">1Euro 4,7773 BNR 18/12/2019)              </t>
  </si>
  <si>
    <t>NOIEMBRIE 2019</t>
  </si>
  <si>
    <t>noiembrie 2019</t>
  </si>
  <si>
    <t xml:space="preserve">1Euro 4,7788 BNR 20/01/2020)              </t>
  </si>
  <si>
    <t>Noiembrie 2019'</t>
  </si>
  <si>
    <t>DECEMBRIE 2019</t>
  </si>
  <si>
    <t>Decembrie 2019'</t>
  </si>
  <si>
    <t>decembrie 2019</t>
  </si>
  <si>
    <t xml:space="preserve">1Euro 4,7800 BNR 18/02/2020)              </t>
  </si>
  <si>
    <t>IANUARIE 2020</t>
  </si>
  <si>
    <t>Ianuarie 2020'</t>
  </si>
  <si>
    <t xml:space="preserve">1Euro 4,8438 BNR 18/03/2020)              </t>
  </si>
  <si>
    <t>ianuarie 2020</t>
  </si>
  <si>
    <t>FEBRUARIE 2020</t>
  </si>
  <si>
    <t>Februarie 2020'</t>
  </si>
  <si>
    <t xml:space="preserve">1Euro 4,8360 BNR 16/04/2020)              </t>
  </si>
  <si>
    <t>februarie 2020</t>
  </si>
  <si>
    <t>(BNR  18/05/2020)</t>
  </si>
  <si>
    <t>MARTIE 2020</t>
  </si>
  <si>
    <t>Martie 2020'</t>
  </si>
  <si>
    <t xml:space="preserve">1Euro 4,8392 BNR 18/05/2020)              </t>
  </si>
  <si>
    <t>Numar participanti in Registrul Participantilor la luna de referinta  FEBRUARIE 2020</t>
  </si>
  <si>
    <t>Transferuri validate catre alte fonduri la luna de referinta MARTIE 2020</t>
  </si>
  <si>
    <t>Transferuri validate de la alte fonduri la luna de referinta   MARTIE 2020</t>
  </si>
  <si>
    <t>Acte aderare validate pentru luna de referinta  MARTIE 2020</t>
  </si>
  <si>
    <t>Asigurati repartizati aleatoriu la luna de referinta  MARTIE 2020</t>
  </si>
  <si>
    <t>Numar participanti in Registrul participantilor dupa repartizarea aleatorie la luna de referinta   MARTIE 2020</t>
  </si>
  <si>
    <t>Numar de participanti pentru care se fac viramente in luna de referinta MARTIE 2020</t>
  </si>
  <si>
    <t>martie 2020</t>
  </si>
  <si>
    <t>1 EUR</t>
  </si>
  <si>
    <t>Situatie centralizatoare
privind numarul participantilor si contributiile virate la fondurile de pensii administrate privat
aferente lunii de referinta MARTIE 2020</t>
  </si>
  <si>
    <t>Numărul de participanți pentru care se fac viramente în luna de referință este mai mic decât cel total înscris în Registrul Participanților, aceștia putându-se încadra în unele dintre următoarele situații:
 - nu obțin lunar venituri din salarii sau asimilate salariilor și, în consecință, nu figurează lunar în declarațiile D112 transmise de angajatori;
- obțin lunar venituri din salarii sau asimilate salariilor la angajatori care, potrivit legii, se încadrează în categoria persoanelor juridice care pot depune trimestrial declarațiile D112 (angajatori care au până la 3 salariați exclusiv);
- au fost înscriși în Registrul Participanților în perioada de constituire a acestuia conform legii, anterior primei luni de virament la Pilonul II (martie 2008) și ulterior nu au mai obținut venituri din salarii sau asimilate salariilor (conturi goale);
- se află în perioada de concediu pentru creşterea copilului în vârstă de până la 2 ani, respectiv 3 ani în cazul copilului cu handicap sau de concediu de acomodare în cazul copilului adoptat. Indemnizațiile de care se beneficiază în aceste perioade se consideră stagiu asimilat în sistemul public de pensii, dar pentru ele nu se datorează CAS, în consecință nu se fac viramente la Pilonul II;
 - sunt beneficiari de pensie de limită de vârstă sau de invaliditate și se află în perioada legală de 12 luni ulterioară dobândirii acestei calități, în care contul rămâne deschis pentru eventuale regularizări;
- perioada legală de 12 luni de la data decesului în care contul participantului rămâne deschis pentru eventuale regularizări;
- sunt absolvenți ai instituțiilor de învățământ care au fost beneficiari ai indemnizației de ajutor de șomaj în perioada de 60 de zile de la absolvire, perioadă în care au fost înscriși conform legii în Registrul Participanților și, ulterior, nu au reușit să se angajeze în domeniul pentru care au pregătire profesională, în consecință nu mai figurează în declarațiile D112;
- desfășoară activități în domeniul construcțiilor (începând cu luna ianuarie 2019) ș.a</t>
  </si>
  <si>
    <t xml:space="preserve">1Euro 4,7525 
BNR (18/03/2019)              </t>
  </si>
  <si>
    <t xml:space="preserve">1Euro 4,7619 
BNR (18/04/2019)              </t>
  </si>
  <si>
    <t xml:space="preserve">1Euro 4,7607 
BNR (20/05/2019)              </t>
  </si>
  <si>
    <t xml:space="preserve">1Euro 4,7249 
BNR (18/06/2019)              </t>
  </si>
  <si>
    <t xml:space="preserve">1Euro 4,7326 
BNR (18/07/2019)              </t>
  </si>
  <si>
    <t xml:space="preserve">1Euro 4,7284 
BNR (19/08/2019)              </t>
  </si>
  <si>
    <t xml:space="preserve">1Euro 4,7354 
BNR (18/09/2019)              </t>
  </si>
  <si>
    <t xml:space="preserve">1Euro 4,7556 
BNR (18/10/2019)              </t>
  </si>
  <si>
    <t xml:space="preserve">1Euro 4,7729 
BNR (18/11/2019)              </t>
  </si>
  <si>
    <t xml:space="preserve">1Euro 4,7788 
BNR (20/01/2020)              </t>
  </si>
  <si>
    <t xml:space="preserve">1Euro 4,7800 
BNR (18/02/2020)              </t>
  </si>
  <si>
    <t xml:space="preserve">1Euro 4,8438 
BNR (18/03/2020)              </t>
  </si>
  <si>
    <t xml:space="preserve">1Euro 4,8360 
BNR (16/04/2020)              </t>
  </si>
  <si>
    <t>Situatie centralizatoare               
privind evolutia numarului de participanti din Registrul participantilor 
pana la luna de referinta MARTIE 2020</t>
  </si>
  <si>
    <t>Situatie centralizatoare                
privind valoarea in Euro a viramentelor catre fondurile de pensii administrate privat 
aferente lunilor de referinta IANUARIE 2019 - MARTIE 2020</t>
  </si>
  <si>
    <t xml:space="preserve">1Euro 4,8392 
BNR (18/05/2020)              </t>
  </si>
  <si>
    <r>
      <t xml:space="preserve">din care, Numar participanti pentru care s-au efectuat regularizari prin actualizarea cu datele primite de la angajatori </t>
    </r>
    <r>
      <rPr>
        <b/>
        <sz val="10"/>
        <color indexed="10"/>
        <rFont val="Arial"/>
        <family val="2"/>
      </rPr>
      <t>(*)</t>
    </r>
  </si>
  <si>
    <r>
      <t xml:space="preserve">Numar participanti cu contributii restante de la luni anterioare, virate la luna de referinta </t>
    </r>
    <r>
      <rPr>
        <b/>
        <sz val="10"/>
        <color indexed="10"/>
        <rFont val="Arial"/>
        <family val="2"/>
      </rPr>
      <t>(**)</t>
    </r>
  </si>
  <si>
    <r>
      <t xml:space="preserve">Numar participanti cu contributii achitate in plus la luni anterioare, regularizate la luna de referinta </t>
    </r>
    <r>
      <rPr>
        <b/>
        <sz val="10"/>
        <color indexed="10"/>
        <rFont val="Arial"/>
        <family val="2"/>
      </rPr>
      <t>(***)</t>
    </r>
  </si>
  <si>
    <t xml:space="preserve">1Euro 4,7525 
BNR 18/03/2019)              </t>
  </si>
  <si>
    <t xml:space="preserve">1Euro 4,7619 
BNR 18/04/2019)              </t>
  </si>
  <si>
    <t xml:space="preserve">1Euro 4,7606 
BNR 20/05/2019)              </t>
  </si>
  <si>
    <t xml:space="preserve">1Euro 4,7249 
BNR 18/06/2019)              </t>
  </si>
  <si>
    <t xml:space="preserve">1Euro 4,7326 
BNR 18/07/2019)              </t>
  </si>
  <si>
    <t xml:space="preserve">1Euro 4,7284 
BNR 19/08/2019)              </t>
  </si>
  <si>
    <t xml:space="preserve">1Euro 4,7354 
BNR 18/09/2019)              </t>
  </si>
  <si>
    <t xml:space="preserve">1Euro 4,7556 
BNR 18/10/2019)              </t>
  </si>
  <si>
    <t xml:space="preserve">1Euro 4,7729 
BNR 18/11/2019)              </t>
  </si>
  <si>
    <t xml:space="preserve">1Euro 4,7773
BNR 18/12/2019)              </t>
  </si>
  <si>
    <t xml:space="preserve">1Euro 4,7788 
BNR 20/01/2020)              </t>
  </si>
  <si>
    <t xml:space="preserve">1Euro 4,7800 
BNR 18/02/2020)              </t>
  </si>
  <si>
    <t>Nr. 
crt.</t>
  </si>
  <si>
    <t xml:space="preserve">1Euro 4,8438 
BNR 18/03/2020)              </t>
  </si>
  <si>
    <t xml:space="preserve">1Euro 4,8360 
BNR 16/04/2020)              </t>
  </si>
  <si>
    <t>Situatie centralizatoare               
privind evolutia contributiei medii in Euro la pilonul II a participantilor pana la luna de referinta 
MARTIE 2020</t>
  </si>
  <si>
    <t xml:space="preserve">1Euro 4,8392 
BNR 18/05/2020)              </t>
  </si>
  <si>
    <t>Situatie centralizatoare           
privind repartizarea participantilor dupa judetul 
angajatorului la luna de referinta 
MARTIE 2020</t>
  </si>
  <si>
    <t>Situatie centralizatoare privind repartizarea participantilor
 dupa judetul de domiciliu pentru care se fac viramente 
la luna de referinta 
MARTIE 2020</t>
  </si>
  <si>
    <t>Situatie centralizatoare privind numarul de participanti  
care nu figurează cu declaraţii depuse 
in sistemul public de pensii</t>
  </si>
  <si>
    <t>Situatie centralizatoare    
privind repartizarea pe sexe a participantilor    
aferente lunii de referinta MARTIE 2020</t>
  </si>
  <si>
    <t>Situatie centralizatoare              
privind repartizarea pe sexe si varste a participantilor              
aferente lunii de referinta MARTIE 2020</t>
  </si>
</sst>
</file>

<file path=xl/styles.xml><?xml version="1.0" encoding="utf-8"?>
<styleSheet xmlns="http://schemas.openxmlformats.org/spreadsheetml/2006/main">
  <numFmts count="1">
    <numFmt numFmtId="164" formatCode="#,##0.0000"/>
  </numFmts>
  <fonts count="38">
    <font>
      <sz val="10"/>
      <name val="Arial"/>
      <charset val="238"/>
    </font>
    <font>
      <sz val="10"/>
      <name val="Arial"/>
      <family val="2"/>
    </font>
    <font>
      <b/>
      <sz val="12"/>
      <name val="Arial"/>
      <family val="2"/>
    </font>
    <font>
      <sz val="12"/>
      <name val="Arial"/>
      <family val="2"/>
    </font>
    <font>
      <b/>
      <sz val="14"/>
      <name val="Arial"/>
      <family val="2"/>
    </font>
    <font>
      <sz val="14"/>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Arial"/>
      <family val="2"/>
    </font>
    <font>
      <b/>
      <sz val="11"/>
      <name val="Arial"/>
      <family val="2"/>
    </font>
    <font>
      <sz val="11"/>
      <name val="Arial"/>
      <family val="2"/>
    </font>
    <font>
      <sz val="9"/>
      <name val="Arial"/>
      <family val="2"/>
    </font>
    <font>
      <sz val="8"/>
      <name val="Arial"/>
      <family val="2"/>
    </font>
    <font>
      <i/>
      <sz val="10"/>
      <name val="Arial"/>
      <family val="2"/>
    </font>
    <font>
      <sz val="8"/>
      <name val="Arial"/>
      <family val="2"/>
    </font>
    <font>
      <b/>
      <sz val="9"/>
      <name val="Arial"/>
      <family val="2"/>
    </font>
    <font>
      <sz val="12"/>
      <color indexed="53"/>
      <name val="Arial"/>
      <family val="2"/>
    </font>
    <font>
      <b/>
      <i/>
      <sz val="10"/>
      <name val="Arial"/>
      <family val="2"/>
    </font>
    <font>
      <b/>
      <i/>
      <sz val="9"/>
      <color indexed="8"/>
      <name val="Arial"/>
      <family val="2"/>
    </font>
    <font>
      <b/>
      <sz val="10"/>
      <color indexed="10"/>
      <name val="Arial"/>
      <family val="2"/>
    </font>
    <font>
      <b/>
      <i/>
      <sz val="9"/>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0"/>
        <bgColor indexed="64"/>
      </patternFill>
    </fill>
    <fill>
      <patternFill patternType="solid">
        <fgColor theme="7" tint="0.39997558519241921"/>
        <bgColor indexed="64"/>
      </patternFill>
    </fill>
    <fill>
      <patternFill patternType="solid">
        <fgColor theme="7" tint="0.79998168889431442"/>
        <bgColor indexed="64"/>
      </patternFill>
    </fill>
  </fills>
  <borders count="4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44">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3" borderId="0" applyNumberFormat="0" applyBorder="0" applyAlignment="0" applyProtection="0"/>
    <xf numFmtId="0" fontId="10" fillId="20" borderId="1" applyNumberFormat="0" applyAlignment="0" applyProtection="0"/>
    <xf numFmtId="0" fontId="11" fillId="21" borderId="2" applyNumberFormat="0" applyAlignment="0" applyProtection="0"/>
    <xf numFmtId="0" fontId="12" fillId="0" borderId="0" applyNumberFormat="0" applyFill="0" applyBorder="0" applyAlignment="0" applyProtection="0"/>
    <xf numFmtId="0" fontId="13" fillId="4" borderId="0" applyNumberFormat="0" applyBorder="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7" fillId="7" borderId="1" applyNumberFormat="0" applyAlignment="0" applyProtection="0"/>
    <xf numFmtId="0" fontId="18" fillId="0" borderId="6" applyNumberFormat="0" applyFill="0" applyAlignment="0" applyProtection="0"/>
    <xf numFmtId="0" fontId="19" fillId="22" borderId="0" applyNumberFormat="0" applyBorder="0" applyAlignment="0" applyProtection="0"/>
    <xf numFmtId="0" fontId="1" fillId="0" borderId="0"/>
    <xf numFmtId="0" fontId="6" fillId="0" borderId="0"/>
    <xf numFmtId="0" fontId="20" fillId="23" borderId="7" applyNumberFormat="0" applyFont="0" applyAlignment="0" applyProtection="0"/>
    <xf numFmtId="0" fontId="21" fillId="20" borderId="8" applyNumberFormat="0" applyAlignment="0" applyProtection="0"/>
    <xf numFmtId="0" fontId="22" fillId="0" borderId="0" applyNumberFormat="0" applyFill="0" applyBorder="0" applyAlignment="0" applyProtection="0"/>
    <xf numFmtId="0" fontId="23" fillId="0" borderId="9" applyNumberFormat="0" applyFill="0" applyAlignment="0" applyProtection="0"/>
    <xf numFmtId="0" fontId="24" fillId="0" borderId="0" applyNumberFormat="0" applyFill="0" applyBorder="0" applyAlignment="0" applyProtection="0"/>
  </cellStyleXfs>
  <cellXfs count="172">
    <xf numFmtId="0" fontId="0" fillId="0" borderId="0" xfId="0"/>
    <xf numFmtId="3" fontId="4" fillId="0" borderId="0" xfId="0" applyNumberFormat="1" applyFont="1" applyBorder="1"/>
    <xf numFmtId="0" fontId="3" fillId="0" borderId="0" xfId="0" applyFont="1"/>
    <xf numFmtId="0" fontId="5" fillId="0" borderId="0" xfId="0" applyFont="1" applyAlignment="1">
      <alignment horizontal="centerContinuous"/>
    </xf>
    <xf numFmtId="3" fontId="0" fillId="0" borderId="0" xfId="0" applyNumberFormat="1"/>
    <xf numFmtId="0" fontId="0" fillId="0" borderId="0" xfId="0" applyAlignment="1">
      <alignment horizontal="center" vertical="center" wrapText="1"/>
    </xf>
    <xf numFmtId="0" fontId="28" fillId="0" borderId="0" xfId="0" applyFont="1"/>
    <xf numFmtId="0" fontId="3" fillId="0" borderId="0" xfId="38" applyFont="1"/>
    <xf numFmtId="10" fontId="3" fillId="0" borderId="0" xfId="38" applyNumberFormat="1" applyFont="1"/>
    <xf numFmtId="0" fontId="30" fillId="0" borderId="0" xfId="0" applyFont="1" applyAlignment="1">
      <alignment horizontal="right"/>
    </xf>
    <xf numFmtId="164" fontId="30" fillId="0" borderId="0" xfId="0" applyNumberFormat="1" applyFont="1" applyAlignment="1">
      <alignment horizontal="left" vertical="center"/>
    </xf>
    <xf numFmtId="0" fontId="25" fillId="0" borderId="0" xfId="0" applyFont="1"/>
    <xf numFmtId="3" fontId="25" fillId="0" borderId="0" xfId="0" applyNumberFormat="1" applyFont="1"/>
    <xf numFmtId="0" fontId="30" fillId="0" borderId="0" xfId="0" applyFont="1"/>
    <xf numFmtId="0" fontId="2" fillId="24" borderId="12" xfId="0" applyFont="1" applyFill="1" applyBorder="1" applyAlignment="1">
      <alignment horizontal="center" vertical="center" wrapText="1"/>
    </xf>
    <xf numFmtId="3" fontId="5" fillId="0" borderId="12" xfId="0" applyNumberFormat="1" applyFont="1" applyBorder="1"/>
    <xf numFmtId="3" fontId="5" fillId="0" borderId="13" xfId="0" applyNumberFormat="1" applyFont="1" applyBorder="1"/>
    <xf numFmtId="4" fontId="0" fillId="0" borderId="0" xfId="0" applyNumberFormat="1"/>
    <xf numFmtId="4" fontId="27" fillId="0" borderId="0" xfId="0" applyNumberFormat="1" applyFont="1" applyBorder="1"/>
    <xf numFmtId="0" fontId="33" fillId="0" borderId="0" xfId="38" applyFont="1"/>
    <xf numFmtId="0" fontId="0" fillId="0" borderId="12" xfId="0" applyBorder="1"/>
    <xf numFmtId="3" fontId="3" fillId="0" borderId="0" xfId="38" applyNumberFormat="1" applyFont="1"/>
    <xf numFmtId="0" fontId="2" fillId="24" borderId="10" xfId="0" applyFont="1" applyFill="1" applyBorder="1" applyAlignment="1">
      <alignment horizontal="center" vertical="center" wrapText="1"/>
    </xf>
    <xf numFmtId="0" fontId="34" fillId="0" borderId="0" xfId="0" applyFont="1" applyAlignment="1">
      <alignment horizontal="right"/>
    </xf>
    <xf numFmtId="164" fontId="35" fillId="0" borderId="0" xfId="0" quotePrefix="1" applyNumberFormat="1" applyFont="1" applyAlignment="1">
      <alignment horizontal="left"/>
    </xf>
    <xf numFmtId="0" fontId="34" fillId="0" borderId="0" xfId="0" applyFont="1"/>
    <xf numFmtId="0" fontId="25" fillId="25" borderId="12" xfId="0" applyFont="1" applyFill="1" applyBorder="1" applyAlignment="1">
      <alignment horizontal="center" vertical="center" wrapText="1"/>
    </xf>
    <xf numFmtId="0" fontId="26" fillId="25" borderId="21" xfId="0" applyFont="1" applyFill="1" applyBorder="1" applyAlignment="1">
      <alignment horizontal="centerContinuous"/>
    </xf>
    <xf numFmtId="0" fontId="26" fillId="25" borderId="14" xfId="0" applyFont="1" applyFill="1" applyBorder="1" applyAlignment="1">
      <alignment horizontal="centerContinuous"/>
    </xf>
    <xf numFmtId="3" fontId="26" fillId="25" borderId="14" xfId="0" applyNumberFormat="1" applyFont="1" applyFill="1" applyBorder="1"/>
    <xf numFmtId="3" fontId="26" fillId="25" borderId="15" xfId="0" applyNumberFormat="1" applyFont="1" applyFill="1" applyBorder="1"/>
    <xf numFmtId="0" fontId="25" fillId="26" borderId="10" xfId="0" applyFont="1" applyFill="1" applyBorder="1" applyAlignment="1">
      <alignment horizontal="center"/>
    </xf>
    <xf numFmtId="0" fontId="32" fillId="26" borderId="12" xfId="0" applyFont="1" applyFill="1" applyBorder="1" applyAlignment="1">
      <alignment horizontal="left"/>
    </xf>
    <xf numFmtId="3" fontId="26" fillId="26" borderId="12" xfId="0" applyNumberFormat="1" applyFont="1" applyFill="1" applyBorder="1"/>
    <xf numFmtId="3" fontId="26" fillId="26" borderId="13" xfId="0" applyNumberFormat="1" applyFont="1" applyFill="1" applyBorder="1"/>
    <xf numFmtId="0" fontId="25" fillId="26" borderId="10" xfId="0" quotePrefix="1" applyFont="1" applyFill="1" applyBorder="1" applyAlignment="1">
      <alignment horizontal="center"/>
    </xf>
    <xf numFmtId="0" fontId="25" fillId="26" borderId="12" xfId="0" applyFont="1" applyFill="1" applyBorder="1" applyAlignment="1">
      <alignment horizontal="left"/>
    </xf>
    <xf numFmtId="0" fontId="25" fillId="25" borderId="13" xfId="0" applyFont="1" applyFill="1" applyBorder="1" applyAlignment="1">
      <alignment horizontal="center" vertical="center" wrapText="1"/>
    </xf>
    <xf numFmtId="10" fontId="26" fillId="25" borderId="14" xfId="0" applyNumberFormat="1" applyFont="1" applyFill="1" applyBorder="1"/>
    <xf numFmtId="10" fontId="26" fillId="26" borderId="12" xfId="0" applyNumberFormat="1" applyFont="1" applyFill="1" applyBorder="1"/>
    <xf numFmtId="3" fontId="26" fillId="25" borderId="14" xfId="0" applyNumberFormat="1" applyFont="1" applyFill="1" applyBorder="1" applyAlignment="1">
      <alignment horizontal="right"/>
    </xf>
    <xf numFmtId="3" fontId="26" fillId="25" borderId="15" xfId="0" applyNumberFormat="1" applyFont="1" applyFill="1" applyBorder="1" applyAlignment="1">
      <alignment horizontal="right"/>
    </xf>
    <xf numFmtId="0" fontId="25" fillId="26" borderId="12" xfId="0" applyFont="1" applyFill="1" applyBorder="1"/>
    <xf numFmtId="3" fontId="25" fillId="26" borderId="12" xfId="0" applyNumberFormat="1" applyFont="1" applyFill="1" applyBorder="1"/>
    <xf numFmtId="3" fontId="26" fillId="26" borderId="17" xfId="0" applyNumberFormat="1" applyFont="1" applyFill="1" applyBorder="1"/>
    <xf numFmtId="3" fontId="26" fillId="25" borderId="26" xfId="0" applyNumberFormat="1" applyFont="1" applyFill="1" applyBorder="1" applyAlignment="1">
      <alignment horizontal="right"/>
    </xf>
    <xf numFmtId="0" fontId="34" fillId="25" borderId="12" xfId="0" applyFont="1" applyFill="1" applyBorder="1" applyAlignment="1">
      <alignment vertical="center" wrapText="1"/>
    </xf>
    <xf numFmtId="0" fontId="34" fillId="25" borderId="13" xfId="0" applyFont="1" applyFill="1" applyBorder="1" applyAlignment="1">
      <alignment vertical="center" wrapText="1"/>
    </xf>
    <xf numFmtId="0" fontId="25" fillId="26" borderId="10" xfId="0" applyFont="1" applyFill="1" applyBorder="1" applyAlignment="1">
      <alignment horizontal="center" vertical="center"/>
    </xf>
    <xf numFmtId="3" fontId="26" fillId="25" borderId="26" xfId="0" applyNumberFormat="1" applyFont="1" applyFill="1" applyBorder="1"/>
    <xf numFmtId="3" fontId="26" fillId="26" borderId="14" xfId="0" applyNumberFormat="1" applyFont="1" applyFill="1" applyBorder="1"/>
    <xf numFmtId="3" fontId="26" fillId="26" borderId="15" xfId="0" applyNumberFormat="1" applyFont="1" applyFill="1" applyBorder="1"/>
    <xf numFmtId="0" fontId="32" fillId="26" borderId="12" xfId="0" applyFont="1" applyFill="1" applyBorder="1"/>
    <xf numFmtId="17" fontId="25" fillId="25" borderId="12" xfId="0" quotePrefix="1" applyNumberFormat="1" applyFont="1" applyFill="1" applyBorder="1" applyAlignment="1">
      <alignment horizontal="center" vertical="center" wrapText="1"/>
    </xf>
    <xf numFmtId="0" fontId="25" fillId="25" borderId="12" xfId="0" applyFont="1" applyFill="1" applyBorder="1"/>
    <xf numFmtId="164" fontId="26" fillId="26" borderId="12" xfId="0" applyNumberFormat="1" applyFont="1" applyFill="1" applyBorder="1"/>
    <xf numFmtId="0" fontId="37" fillId="25" borderId="12" xfId="0" applyFont="1" applyFill="1" applyBorder="1" applyAlignment="1">
      <alignment vertical="center" wrapText="1"/>
    </xf>
    <xf numFmtId="0" fontId="25" fillId="25" borderId="12" xfId="0" applyFont="1" applyFill="1" applyBorder="1" applyAlignment="1">
      <alignment wrapText="1"/>
    </xf>
    <xf numFmtId="0" fontId="0" fillId="0" borderId="0" xfId="0" applyBorder="1" applyAlignment="1"/>
    <xf numFmtId="0" fontId="0" fillId="0" borderId="0" xfId="0" applyBorder="1"/>
    <xf numFmtId="2" fontId="25" fillId="26" borderId="12" xfId="0" applyNumberFormat="1" applyFont="1" applyFill="1" applyBorder="1" applyAlignment="1">
      <alignment horizontal="center" vertical="center"/>
    </xf>
    <xf numFmtId="0" fontId="25" fillId="25" borderId="12" xfId="0" applyFont="1" applyFill="1" applyBorder="1" applyAlignment="1">
      <alignment horizontal="left" wrapText="1"/>
    </xf>
    <xf numFmtId="2" fontId="25" fillId="26" borderId="12" xfId="0" applyNumberFormat="1" applyFont="1" applyFill="1" applyBorder="1" applyAlignment="1">
      <alignment horizontal="center"/>
    </xf>
    <xf numFmtId="0" fontId="26" fillId="26" borderId="12" xfId="0" applyFont="1" applyFill="1" applyBorder="1"/>
    <xf numFmtId="3" fontId="3" fillId="0" borderId="0" xfId="0" applyNumberFormat="1" applyFont="1" applyFill="1" applyBorder="1"/>
    <xf numFmtId="17" fontId="25" fillId="25" borderId="22" xfId="0" quotePrefix="1" applyNumberFormat="1" applyFont="1" applyFill="1" applyBorder="1" applyAlignment="1">
      <alignment horizontal="center" vertical="center" wrapText="1"/>
    </xf>
    <xf numFmtId="17" fontId="25" fillId="25" borderId="19" xfId="0" quotePrefix="1" applyNumberFormat="1" applyFont="1" applyFill="1" applyBorder="1" applyAlignment="1">
      <alignment horizontal="center" vertical="center" wrapText="1"/>
    </xf>
    <xf numFmtId="17" fontId="25" fillId="25" borderId="20" xfId="0" quotePrefix="1" applyNumberFormat="1" applyFont="1" applyFill="1" applyBorder="1" applyAlignment="1">
      <alignment horizontal="center" vertical="center" wrapText="1"/>
    </xf>
    <xf numFmtId="3" fontId="26" fillId="26" borderId="27" xfId="0" applyNumberFormat="1" applyFont="1" applyFill="1" applyBorder="1"/>
    <xf numFmtId="3" fontId="26" fillId="26" borderId="26" xfId="0" applyNumberFormat="1" applyFont="1" applyFill="1" applyBorder="1"/>
    <xf numFmtId="3" fontId="26" fillId="26" borderId="21" xfId="0" applyNumberFormat="1" applyFont="1" applyFill="1" applyBorder="1"/>
    <xf numFmtId="0" fontId="25" fillId="25" borderId="10" xfId="38" applyFont="1" applyFill="1" applyBorder="1" applyAlignment="1">
      <alignment horizontal="center"/>
    </xf>
    <xf numFmtId="0" fontId="25" fillId="25" borderId="12" xfId="38" applyFont="1" applyFill="1" applyBorder="1" applyAlignment="1">
      <alignment horizontal="center"/>
    </xf>
    <xf numFmtId="10" fontId="25" fillId="25" borderId="13" xfId="38" applyNumberFormat="1" applyFont="1" applyFill="1" applyBorder="1" applyAlignment="1">
      <alignment horizontal="center"/>
    </xf>
    <xf numFmtId="0" fontId="25" fillId="26" borderId="10" xfId="38" applyFont="1" applyFill="1" applyBorder="1"/>
    <xf numFmtId="0" fontId="25" fillId="26" borderId="12" xfId="38" applyFont="1" applyFill="1" applyBorder="1"/>
    <xf numFmtId="10" fontId="25" fillId="26" borderId="13" xfId="38" applyNumberFormat="1" applyFont="1" applyFill="1" applyBorder="1"/>
    <xf numFmtId="0" fontId="25" fillId="25" borderId="21" xfId="38" applyFont="1" applyFill="1" applyBorder="1"/>
    <xf numFmtId="0" fontId="25" fillId="25" borderId="14" xfId="38" applyFont="1" applyFill="1" applyBorder="1"/>
    <xf numFmtId="3" fontId="25" fillId="25" borderId="14" xfId="0" applyNumberFormat="1" applyFont="1" applyFill="1" applyBorder="1"/>
    <xf numFmtId="10" fontId="25" fillId="25" borderId="15" xfId="38" applyNumberFormat="1" applyFont="1" applyFill="1" applyBorder="1"/>
    <xf numFmtId="0" fontId="25" fillId="25" borderId="13" xfId="38" applyFont="1" applyFill="1" applyBorder="1" applyAlignment="1">
      <alignment horizontal="center" vertical="center" wrapText="1"/>
    </xf>
    <xf numFmtId="0" fontId="25" fillId="25" borderId="13" xfId="38" applyFont="1" applyFill="1" applyBorder="1" applyAlignment="1">
      <alignment horizontal="center"/>
    </xf>
    <xf numFmtId="3" fontId="25" fillId="25" borderId="15" xfId="37" applyNumberFormat="1" applyFont="1" applyFill="1" applyBorder="1"/>
    <xf numFmtId="0" fontId="25" fillId="26" borderId="10" xfId="38" applyFont="1" applyFill="1" applyBorder="1" applyAlignment="1">
      <alignment horizontal="center"/>
    </xf>
    <xf numFmtId="3" fontId="25" fillId="26" borderId="13" xfId="37" applyNumberFormat="1" applyFont="1" applyFill="1" applyBorder="1"/>
    <xf numFmtId="17" fontId="25" fillId="26" borderId="10" xfId="0" quotePrefix="1" applyNumberFormat="1" applyFont="1" applyFill="1" applyBorder="1"/>
    <xf numFmtId="3" fontId="25" fillId="26" borderId="13" xfId="0" applyNumberFormat="1" applyFont="1" applyFill="1" applyBorder="1"/>
    <xf numFmtId="17" fontId="25" fillId="26" borderId="21" xfId="0" quotePrefix="1" applyNumberFormat="1" applyFont="1" applyFill="1" applyBorder="1"/>
    <xf numFmtId="3" fontId="25" fillId="26" borderId="15" xfId="0" applyNumberFormat="1" applyFont="1" applyFill="1" applyBorder="1"/>
    <xf numFmtId="3" fontId="25" fillId="25" borderId="15" xfId="0" applyNumberFormat="1" applyFont="1" applyFill="1" applyBorder="1"/>
    <xf numFmtId="0" fontId="25" fillId="25" borderId="13" xfId="0" applyFont="1" applyFill="1" applyBorder="1" applyAlignment="1">
      <alignment horizontal="left" wrapText="1"/>
    </xf>
    <xf numFmtId="2" fontId="25" fillId="26" borderId="13" xfId="0" applyNumberFormat="1" applyFont="1" applyFill="1" applyBorder="1" applyAlignment="1">
      <alignment horizontal="center" vertical="center"/>
    </xf>
    <xf numFmtId="2" fontId="25" fillId="26" borderId="14" xfId="0" applyNumberFormat="1" applyFont="1" applyFill="1" applyBorder="1" applyAlignment="1">
      <alignment horizontal="center" vertical="center"/>
    </xf>
    <xf numFmtId="2" fontId="25" fillId="26" borderId="15" xfId="0" applyNumberFormat="1" applyFont="1" applyFill="1" applyBorder="1" applyAlignment="1">
      <alignment horizontal="center" vertical="center"/>
    </xf>
    <xf numFmtId="2" fontId="25" fillId="26" borderId="13" xfId="0" applyNumberFormat="1" applyFont="1" applyFill="1" applyBorder="1" applyAlignment="1">
      <alignment horizontal="center"/>
    </xf>
    <xf numFmtId="2" fontId="25" fillId="26" borderId="14" xfId="0" applyNumberFormat="1" applyFont="1" applyFill="1" applyBorder="1" applyAlignment="1">
      <alignment horizontal="center"/>
    </xf>
    <xf numFmtId="2" fontId="25" fillId="26" borderId="15" xfId="0" applyNumberFormat="1" applyFont="1" applyFill="1" applyBorder="1" applyAlignment="1">
      <alignment horizontal="center"/>
    </xf>
    <xf numFmtId="0" fontId="25" fillId="25" borderId="12" xfId="0" applyFont="1" applyFill="1" applyBorder="1" applyAlignment="1">
      <alignment horizontal="center" vertical="center" wrapText="1"/>
    </xf>
    <xf numFmtId="0" fontId="25" fillId="25" borderId="24" xfId="0" applyFont="1" applyFill="1" applyBorder="1" applyAlignment="1">
      <alignment horizontal="center" vertical="center" wrapText="1"/>
    </xf>
    <xf numFmtId="0" fontId="25" fillId="25" borderId="25" xfId="0" applyFont="1" applyFill="1" applyBorder="1" applyAlignment="1">
      <alignment horizontal="center" vertical="center"/>
    </xf>
    <xf numFmtId="0" fontId="25" fillId="25" borderId="16" xfId="0" applyFont="1" applyFill="1" applyBorder="1" applyAlignment="1">
      <alignment horizontal="center" vertical="center"/>
    </xf>
    <xf numFmtId="3" fontId="25" fillId="25" borderId="13" xfId="0" applyNumberFormat="1" applyFont="1" applyFill="1" applyBorder="1" applyAlignment="1">
      <alignment horizontal="center" vertical="center" wrapText="1"/>
    </xf>
    <xf numFmtId="0" fontId="25" fillId="25" borderId="10" xfId="0" applyFont="1" applyFill="1" applyBorder="1" applyAlignment="1">
      <alignment horizontal="center" vertical="center" wrapText="1"/>
    </xf>
    <xf numFmtId="3" fontId="25" fillId="25" borderId="12" xfId="0" applyNumberFormat="1" applyFont="1" applyFill="1" applyBorder="1" applyAlignment="1">
      <alignment horizontal="center" vertical="center" wrapText="1"/>
    </xf>
    <xf numFmtId="0" fontId="20" fillId="0" borderId="0" xfId="0" applyFont="1" applyAlignment="1">
      <alignment horizontal="left" vertical="top" wrapText="1"/>
    </xf>
    <xf numFmtId="0" fontId="20" fillId="0" borderId="0" xfId="0" applyNumberFormat="1" applyFont="1" applyAlignment="1">
      <alignment horizontal="left" vertical="top" wrapText="1"/>
    </xf>
    <xf numFmtId="0" fontId="1" fillId="0" borderId="0" xfId="0" applyFont="1" applyAlignment="1">
      <alignment horizontal="left" wrapText="1"/>
    </xf>
    <xf numFmtId="0" fontId="20" fillId="0" borderId="0" xfId="0" applyFont="1" applyAlignment="1">
      <alignment horizontal="left"/>
    </xf>
    <xf numFmtId="0" fontId="25" fillId="25" borderId="13" xfId="0" applyFont="1" applyFill="1" applyBorder="1" applyAlignment="1">
      <alignment horizontal="center" vertical="center" wrapText="1"/>
    </xf>
    <xf numFmtId="17" fontId="25" fillId="25" borderId="13" xfId="0" quotePrefix="1" applyNumberFormat="1" applyFont="1" applyFill="1" applyBorder="1" applyAlignment="1">
      <alignment horizontal="center" vertical="center" wrapText="1"/>
    </xf>
    <xf numFmtId="0" fontId="25" fillId="25" borderId="25" xfId="0" applyFont="1" applyFill="1" applyBorder="1" applyAlignment="1">
      <alignment horizontal="center" vertical="center" wrapText="1"/>
    </xf>
    <xf numFmtId="0" fontId="25" fillId="25" borderId="16" xfId="0" applyFont="1" applyFill="1" applyBorder="1" applyAlignment="1">
      <alignment horizontal="center" vertical="center" wrapText="1"/>
    </xf>
    <xf numFmtId="17" fontId="25" fillId="25" borderId="12" xfId="0" quotePrefix="1" applyNumberFormat="1" applyFont="1" applyFill="1" applyBorder="1" applyAlignment="1">
      <alignment horizontal="center" vertical="center" wrapText="1"/>
    </xf>
    <xf numFmtId="0" fontId="26" fillId="25" borderId="21" xfId="0" applyFont="1" applyFill="1" applyBorder="1" applyAlignment="1">
      <alignment horizontal="center"/>
    </xf>
    <xf numFmtId="0" fontId="26" fillId="25" borderId="14" xfId="0" applyFont="1" applyFill="1" applyBorder="1" applyAlignment="1">
      <alignment horizontal="center"/>
    </xf>
    <xf numFmtId="17" fontId="25" fillId="25" borderId="20" xfId="0" quotePrefix="1" applyNumberFormat="1" applyFont="1" applyFill="1" applyBorder="1" applyAlignment="1">
      <alignment horizontal="center" vertical="center" wrapText="1"/>
    </xf>
    <xf numFmtId="0" fontId="26" fillId="25" borderId="27" xfId="0" applyFont="1" applyFill="1" applyBorder="1" applyAlignment="1">
      <alignment horizontal="center"/>
    </xf>
    <xf numFmtId="0" fontId="26" fillId="25" borderId="26" xfId="0" applyFont="1" applyFill="1" applyBorder="1" applyAlignment="1">
      <alignment horizontal="center"/>
    </xf>
    <xf numFmtId="0" fontId="25" fillId="25" borderId="22" xfId="0" applyFont="1" applyFill="1" applyBorder="1" applyAlignment="1">
      <alignment horizontal="center" vertical="center" wrapText="1"/>
    </xf>
    <xf numFmtId="0" fontId="25" fillId="25" borderId="19" xfId="0" applyFont="1" applyFill="1" applyBorder="1" applyAlignment="1">
      <alignment horizontal="center" vertical="center" wrapText="1"/>
    </xf>
    <xf numFmtId="17" fontId="25" fillId="25" borderId="19" xfId="0" quotePrefix="1" applyNumberFormat="1" applyFont="1" applyFill="1" applyBorder="1" applyAlignment="1">
      <alignment horizontal="center" vertical="center" wrapText="1"/>
    </xf>
    <xf numFmtId="0" fontId="25" fillId="25" borderId="12" xfId="0" quotePrefix="1" applyFont="1" applyFill="1" applyBorder="1" applyAlignment="1">
      <alignment horizontal="center" vertical="center" wrapText="1"/>
    </xf>
    <xf numFmtId="0" fontId="25" fillId="25" borderId="19" xfId="0" applyFont="1" applyFill="1" applyBorder="1" applyAlignment="1">
      <alignment horizontal="center" vertical="center"/>
    </xf>
    <xf numFmtId="0" fontId="25" fillId="25" borderId="12" xfId="0" applyFont="1" applyFill="1" applyBorder="1" applyAlignment="1">
      <alignment horizontal="center" vertical="center"/>
    </xf>
    <xf numFmtId="0" fontId="26" fillId="25" borderId="28" xfId="0" applyFont="1" applyFill="1" applyBorder="1" applyAlignment="1">
      <alignment horizontal="center" vertical="center" wrapText="1"/>
    </xf>
    <xf numFmtId="0" fontId="26" fillId="25" borderId="29" xfId="0" applyFont="1" applyFill="1" applyBorder="1" applyAlignment="1">
      <alignment horizontal="center" vertical="center" wrapText="1"/>
    </xf>
    <xf numFmtId="0" fontId="26" fillId="25" borderId="30" xfId="0" applyFont="1" applyFill="1" applyBorder="1" applyAlignment="1">
      <alignment horizontal="center" vertical="center" wrapText="1"/>
    </xf>
    <xf numFmtId="0" fontId="25" fillId="25" borderId="13" xfId="0" quotePrefix="1" applyFont="1" applyFill="1" applyBorder="1" applyAlignment="1">
      <alignment horizontal="center" vertical="center" wrapText="1"/>
    </xf>
    <xf numFmtId="0" fontId="25" fillId="25" borderId="19" xfId="0" quotePrefix="1" applyFont="1" applyFill="1" applyBorder="1" applyAlignment="1">
      <alignment horizontal="center" vertical="center" wrapText="1"/>
    </xf>
    <xf numFmtId="0" fontId="25" fillId="25" borderId="10" xfId="0" applyFont="1" applyFill="1" applyBorder="1" applyAlignment="1">
      <alignment horizontal="center" vertical="center"/>
    </xf>
    <xf numFmtId="0" fontId="25" fillId="25" borderId="13" xfId="0" applyFont="1" applyFill="1" applyBorder="1" applyAlignment="1">
      <alignment horizontal="center" vertical="center"/>
    </xf>
    <xf numFmtId="0" fontId="25" fillId="26" borderId="21" xfId="0" applyFont="1" applyFill="1" applyBorder="1" applyAlignment="1">
      <alignment horizontal="center"/>
    </xf>
    <xf numFmtId="0" fontId="25" fillId="26" borderId="14" xfId="0" applyFont="1" applyFill="1" applyBorder="1" applyAlignment="1">
      <alignment horizontal="center"/>
    </xf>
    <xf numFmtId="0" fontId="25" fillId="26" borderId="38" xfId="0" applyFont="1" applyFill="1" applyBorder="1" applyAlignment="1">
      <alignment horizontal="center"/>
    </xf>
    <xf numFmtId="0" fontId="25" fillId="26" borderId="39" xfId="0" applyFont="1" applyFill="1" applyBorder="1" applyAlignment="1">
      <alignment horizontal="center"/>
    </xf>
    <xf numFmtId="0" fontId="25" fillId="25" borderId="36" xfId="0" applyFont="1" applyFill="1" applyBorder="1" applyAlignment="1">
      <alignment horizontal="center" vertical="center" wrapText="1"/>
    </xf>
    <xf numFmtId="0" fontId="25" fillId="25" borderId="37" xfId="0" applyFont="1" applyFill="1" applyBorder="1" applyAlignment="1">
      <alignment horizontal="center" vertical="center"/>
    </xf>
    <xf numFmtId="0" fontId="25" fillId="25" borderId="11" xfId="0" applyFont="1" applyFill="1" applyBorder="1" applyAlignment="1">
      <alignment horizontal="center" vertical="center"/>
    </xf>
    <xf numFmtId="0" fontId="25" fillId="25" borderId="23" xfId="0" applyFont="1" applyFill="1" applyBorder="1" applyAlignment="1">
      <alignment horizontal="center" vertical="center"/>
    </xf>
    <xf numFmtId="0" fontId="25" fillId="25" borderId="32" xfId="0" applyFont="1" applyFill="1" applyBorder="1" applyAlignment="1">
      <alignment horizontal="center" vertical="center"/>
    </xf>
    <xf numFmtId="0" fontId="25" fillId="25" borderId="18" xfId="0" applyFont="1" applyFill="1" applyBorder="1" applyAlignment="1">
      <alignment horizontal="center" vertical="center"/>
    </xf>
    <xf numFmtId="17" fontId="25" fillId="25" borderId="23" xfId="0" applyNumberFormat="1" applyFont="1" applyFill="1" applyBorder="1" applyAlignment="1">
      <alignment horizontal="center" vertical="center"/>
    </xf>
    <xf numFmtId="17" fontId="25" fillId="25" borderId="18" xfId="0" applyNumberFormat="1" applyFont="1" applyFill="1" applyBorder="1" applyAlignment="1">
      <alignment horizontal="center" vertical="center"/>
    </xf>
    <xf numFmtId="17" fontId="25" fillId="25" borderId="19" xfId="0" applyNumberFormat="1" applyFont="1" applyFill="1" applyBorder="1" applyAlignment="1">
      <alignment horizontal="center" vertical="center"/>
    </xf>
    <xf numFmtId="17" fontId="25" fillId="25" borderId="12" xfId="0" applyNumberFormat="1" applyFont="1" applyFill="1" applyBorder="1" applyAlignment="1">
      <alignment horizontal="center" vertical="center"/>
    </xf>
    <xf numFmtId="0" fontId="20" fillId="25" borderId="12" xfId="0" applyFont="1" applyFill="1" applyBorder="1" applyAlignment="1">
      <alignment horizontal="center" vertical="center" wrapText="1"/>
    </xf>
    <xf numFmtId="0" fontId="20" fillId="25" borderId="13" xfId="0" applyFont="1" applyFill="1" applyBorder="1" applyAlignment="1">
      <alignment horizontal="center" vertical="center" wrapText="1"/>
    </xf>
    <xf numFmtId="0" fontId="20" fillId="25" borderId="10" xfId="0" applyFont="1" applyFill="1" applyBorder="1" applyAlignment="1">
      <alignment horizontal="center" vertical="center" wrapText="1"/>
    </xf>
    <xf numFmtId="0" fontId="25" fillId="25" borderId="22" xfId="0" applyFont="1" applyFill="1" applyBorder="1" applyAlignment="1">
      <alignment horizontal="center" vertical="center"/>
    </xf>
    <xf numFmtId="0" fontId="25" fillId="25" borderId="10" xfId="38" applyFont="1" applyFill="1" applyBorder="1" applyAlignment="1">
      <alignment horizontal="center"/>
    </xf>
    <xf numFmtId="0" fontId="25" fillId="25" borderId="12" xfId="38" applyFont="1" applyFill="1" applyBorder="1" applyAlignment="1">
      <alignment horizontal="center"/>
    </xf>
    <xf numFmtId="0" fontId="25" fillId="25" borderId="13" xfId="38" applyFont="1" applyFill="1" applyBorder="1" applyAlignment="1">
      <alignment horizontal="center"/>
    </xf>
    <xf numFmtId="0" fontId="25" fillId="25" borderId="24" xfId="38" applyFont="1" applyFill="1" applyBorder="1" applyAlignment="1">
      <alignment horizontal="center" vertical="center" wrapText="1"/>
    </xf>
    <xf numFmtId="0" fontId="25" fillId="25" borderId="25" xfId="38" applyFont="1" applyFill="1" applyBorder="1" applyAlignment="1">
      <alignment horizontal="center" vertical="center"/>
    </xf>
    <xf numFmtId="0" fontId="25" fillId="25" borderId="16" xfId="38" applyFont="1" applyFill="1" applyBorder="1" applyAlignment="1">
      <alignment horizontal="center" vertical="center"/>
    </xf>
    <xf numFmtId="0" fontId="25" fillId="25" borderId="10" xfId="38" applyFont="1" applyFill="1" applyBorder="1" applyAlignment="1">
      <alignment horizontal="center" vertical="center"/>
    </xf>
    <xf numFmtId="0" fontId="25" fillId="25" borderId="12" xfId="38" applyFont="1" applyFill="1" applyBorder="1" applyAlignment="1">
      <alignment horizontal="center" vertical="center"/>
    </xf>
    <xf numFmtId="0" fontId="25" fillId="25" borderId="24" xfId="37" applyFont="1" applyFill="1" applyBorder="1" applyAlignment="1">
      <alignment horizontal="center" vertical="center" wrapText="1"/>
    </xf>
    <xf numFmtId="0" fontId="25" fillId="25" borderId="25" xfId="37" applyFont="1" applyFill="1" applyBorder="1" applyAlignment="1">
      <alignment horizontal="center" vertical="center"/>
    </xf>
    <xf numFmtId="0" fontId="25" fillId="25" borderId="16" xfId="37" applyFont="1" applyFill="1" applyBorder="1" applyAlignment="1">
      <alignment horizontal="center" vertical="center"/>
    </xf>
    <xf numFmtId="0" fontId="2" fillId="0" borderId="0" xfId="38" applyFont="1" applyAlignment="1">
      <alignment horizontal="center"/>
    </xf>
    <xf numFmtId="0" fontId="25" fillId="25" borderId="34" xfId="38" applyFont="1" applyFill="1" applyBorder="1" applyAlignment="1">
      <alignment horizontal="center" vertical="center" wrapText="1"/>
    </xf>
    <xf numFmtId="0" fontId="25" fillId="25" borderId="28" xfId="38" applyFont="1" applyFill="1" applyBorder="1" applyAlignment="1">
      <alignment horizontal="center" vertical="center"/>
    </xf>
    <xf numFmtId="3" fontId="25" fillId="25" borderId="21" xfId="0" applyNumberFormat="1" applyFont="1" applyFill="1" applyBorder="1" applyAlignment="1">
      <alignment horizontal="center"/>
    </xf>
    <xf numFmtId="3" fontId="25" fillId="25" borderId="14" xfId="0" applyNumberFormat="1" applyFont="1" applyFill="1" applyBorder="1" applyAlignment="1">
      <alignment horizontal="center"/>
    </xf>
    <xf numFmtId="0" fontId="25" fillId="25" borderId="34" xfId="0" applyFont="1" applyFill="1" applyBorder="1" applyAlignment="1">
      <alignment horizontal="center" wrapText="1"/>
    </xf>
    <xf numFmtId="0" fontId="25" fillId="25" borderId="35" xfId="0" applyFont="1" applyFill="1" applyBorder="1" applyAlignment="1">
      <alignment horizontal="center"/>
    </xf>
    <xf numFmtId="0" fontId="25" fillId="25" borderId="28" xfId="0" applyFont="1" applyFill="1" applyBorder="1" applyAlignment="1">
      <alignment horizontal="center"/>
    </xf>
    <xf numFmtId="0" fontId="25" fillId="25" borderId="17" xfId="0" applyFont="1" applyFill="1" applyBorder="1" applyAlignment="1">
      <alignment horizontal="center" vertical="center" wrapText="1"/>
    </xf>
    <xf numFmtId="0" fontId="25" fillId="25" borderId="33" xfId="0" applyFont="1" applyFill="1" applyBorder="1" applyAlignment="1">
      <alignment horizontal="center" vertical="center" wrapText="1"/>
    </xf>
    <xf numFmtId="0" fontId="25" fillId="25" borderId="31" xfId="0" applyFont="1" applyFill="1" applyBorder="1" applyAlignment="1">
      <alignment horizontal="center" vertical="center" wrapText="1"/>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rmal_k_participanti_judete_1008" xfId="38"/>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lang val="en-US"/>
  <c:style val="6"/>
  <c:chart>
    <c:title>
      <c:tx>
        <c:rich>
          <a:bodyPr/>
          <a:lstStyle/>
          <a:p>
            <a:pPr>
              <a:defRPr sz="1050"/>
            </a:pPr>
            <a:r>
              <a:rPr lang="en-US" sz="1050"/>
              <a:t>Repartizarea pe sexe a participantilor
la luna de referinta MARTIE 2020
</a:t>
            </a:r>
          </a:p>
        </c:rich>
      </c:tx>
      <c:layout>
        <c:manualLayout>
          <c:xMode val="edge"/>
          <c:yMode val="edge"/>
          <c:x val="0.34851239147991142"/>
          <c:y val="7.8243480861552431E-2"/>
        </c:manualLayout>
      </c:layout>
    </c:title>
    <c:view3D>
      <c:perspective val="0"/>
    </c:view3D>
    <c:plotArea>
      <c:layout>
        <c:manualLayout>
          <c:layoutTarget val="inner"/>
          <c:xMode val="edge"/>
          <c:yMode val="edge"/>
          <c:x val="0.15094339622641537"/>
          <c:y val="0.38336052202283893"/>
          <c:w val="0.6270810210876806"/>
          <c:h val="0.36541598694942962"/>
        </c:manualLayout>
      </c:layout>
      <c:pie3DChart>
        <c:varyColors val="1"/>
        <c:ser>
          <c:idx val="0"/>
          <c:order val="0"/>
          <c:dPt>
            <c:idx val="0"/>
            <c:explosion val="8"/>
          </c:dPt>
          <c:dLbls>
            <c:dLbl>
              <c:idx val="0"/>
              <c:layout>
                <c:manualLayout>
                  <c:x val="-0.11432208598786414"/>
                  <c:y val="-0.19734381489426397"/>
                </c:manualLayout>
              </c:layout>
              <c:dLblPos val="bestFit"/>
              <c:showVal val="1"/>
              <c:showPercent val="1"/>
              <c:separator>
</c:separator>
            </c:dLbl>
            <c:dLbl>
              <c:idx val="1"/>
              <c:layout>
                <c:manualLayout>
                  <c:x val="6.0355568761451941E-2"/>
                  <c:y val="-0.28044289732951455"/>
                </c:manualLayout>
              </c:layout>
              <c:dLblPos val="bestFit"/>
              <c:showVal val="1"/>
              <c:showPercent val="1"/>
              <c:separator>
</c:separator>
            </c:dLbl>
            <c:numFmt formatCode="0.00%" sourceLinked="0"/>
            <c:txPr>
              <a:bodyPr/>
              <a:lstStyle/>
              <a:p>
                <a:pPr>
                  <a:defRPr b="1"/>
                </a:pPr>
                <a:endParaRPr lang="en-US"/>
              </a:p>
            </c:txPr>
            <c:showVal val="1"/>
            <c:showPercent val="1"/>
            <c:separator>
</c:separator>
          </c:dLbls>
          <c:cat>
            <c:strRef>
              <c:f>rp_sexe_0320!$E$4:$F$4</c:f>
              <c:strCache>
                <c:ptCount val="2"/>
                <c:pt idx="0">
                  <c:v>femei</c:v>
                </c:pt>
                <c:pt idx="1">
                  <c:v>barbati</c:v>
                </c:pt>
              </c:strCache>
            </c:strRef>
          </c:cat>
          <c:val>
            <c:numRef>
              <c:f>rp_sexe_0320!$E$12:$F$12</c:f>
              <c:numCache>
                <c:formatCode>#,##0</c:formatCode>
                <c:ptCount val="2"/>
                <c:pt idx="0">
                  <c:v>3612183</c:v>
                </c:pt>
                <c:pt idx="1">
                  <c:v>3919018</c:v>
                </c:pt>
              </c:numCache>
            </c:numRef>
          </c:val>
        </c:ser>
        <c:dLbls>
          <c:showVal val="1"/>
          <c:showPercent val="1"/>
          <c:separator>
</c:separator>
        </c:dLbls>
      </c:pie3DChart>
      <c:spPr>
        <a:noFill/>
        <a:ln w="25400">
          <a:noFill/>
        </a:ln>
      </c:spPr>
    </c:plotArea>
    <c:legend>
      <c:legendPos val="r"/>
      <c:layout>
        <c:manualLayout>
          <c:xMode val="edge"/>
          <c:yMode val="edge"/>
          <c:x val="0.45283022915404836"/>
          <c:y val="0.8003273362931802"/>
          <c:w val="8.7680320008075574E-2"/>
          <c:h val="0.14729947558126946"/>
        </c:manualLayout>
      </c:layout>
    </c:legend>
    <c:plotVisOnly val="1"/>
    <c:dispBlanksAs val="zero"/>
  </c:chart>
  <c:spPr>
    <a:gradFill>
      <a:gsLst>
        <a:gs pos="0">
          <a:srgbClr val="8488C4"/>
        </a:gs>
        <a:gs pos="53000">
          <a:srgbClr val="D4DEFF"/>
        </a:gs>
        <a:gs pos="83000">
          <a:srgbClr val="D4DEFF"/>
        </a:gs>
        <a:gs pos="100000">
          <a:srgbClr val="96AB94"/>
        </a:gs>
      </a:gsLst>
      <a:lin ang="5400000" scaled="0"/>
    </a:gradFill>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style val="6"/>
  <c:chart>
    <c:title>
      <c:tx>
        <c:rich>
          <a:bodyPr/>
          <a:lstStyle/>
          <a:p>
            <a:pPr>
              <a:defRPr sz="1000"/>
            </a:pPr>
            <a:r>
              <a:rPr lang="en-US" sz="1000"/>
              <a:t>Situatie centralizatoare privind repartizarea</a:t>
            </a:r>
          </a:p>
          <a:p>
            <a:pPr>
              <a:defRPr sz="1000"/>
            </a:pPr>
            <a:r>
              <a:rPr lang="en-US" sz="1000"/>
              <a:t> pe sexe si categorii de varsta a participantilor</a:t>
            </a:r>
          </a:p>
          <a:p>
            <a:pPr>
              <a:defRPr sz="1000"/>
            </a:pPr>
            <a:r>
              <a:rPr lang="en-US" sz="1000"/>
              <a:t> aferente lunii de referinta MARTIE 2020</a:t>
            </a:r>
          </a:p>
        </c:rich>
      </c:tx>
      <c:layout>
        <c:manualLayout>
          <c:xMode val="edge"/>
          <c:yMode val="edge"/>
          <c:x val="0.30338762276564202"/>
          <c:y val="7.082258553297277E-2"/>
        </c:manualLayout>
      </c:layout>
    </c:title>
    <c:view3D>
      <c:hPercent val="167"/>
      <c:depthPercent val="100"/>
      <c:rAngAx val="1"/>
    </c:view3D>
    <c:plotArea>
      <c:layout>
        <c:manualLayout>
          <c:layoutTarget val="inner"/>
          <c:xMode val="edge"/>
          <c:yMode val="edge"/>
          <c:x val="0.1893491124260358"/>
          <c:y val="0.27032161057272952"/>
          <c:w val="0.55739644970414159"/>
          <c:h val="0.66918776323598772"/>
        </c:manualLayout>
      </c:layout>
      <c:bar3DChart>
        <c:barDir val="bar"/>
        <c:grouping val="clustered"/>
        <c:ser>
          <c:idx val="0"/>
          <c:order val="0"/>
          <c:tx>
            <c:strRef>
              <c:f>rp_varste_sexe_0320!$E$5:$H$5</c:f>
              <c:strCache>
                <c:ptCount val="1"/>
                <c:pt idx="0">
                  <c:v>15-25 ani 25-35 ani 35-45 ani peste 45 de ani</c:v>
                </c:pt>
              </c:strCache>
            </c:strRef>
          </c:tx>
          <c:dLbls>
            <c:dLbl>
              <c:idx val="0"/>
              <c:layout>
                <c:manualLayout>
                  <c:x val="-0.123679261985743"/>
                  <c:y val="3.6167879771172038E-3"/>
                </c:manualLayout>
              </c:layout>
              <c:showVal val="1"/>
            </c:dLbl>
            <c:dLbl>
              <c:idx val="1"/>
              <c:layout>
                <c:manualLayout>
                  <c:x val="-0.38145086893724167"/>
                  <c:y val="1.0002530402034702E-4"/>
                </c:manualLayout>
              </c:layout>
              <c:showVal val="1"/>
            </c:dLbl>
            <c:dLbl>
              <c:idx val="2"/>
              <c:layout>
                <c:manualLayout>
                  <c:x val="-0.40409970647160226"/>
                  <c:y val="-9.0878148738024675E-3"/>
                </c:manualLayout>
              </c:layout>
              <c:showVal val="1"/>
            </c:dLbl>
            <c:dLbl>
              <c:idx val="3"/>
              <c:layout>
                <c:manualLayout>
                  <c:x val="-0.20276867166752091"/>
                  <c:y val="-6.9335000421733703E-3"/>
                </c:manualLayout>
              </c:layout>
              <c:showVal val="1"/>
            </c:dLbl>
            <c:txPr>
              <a:bodyPr/>
              <a:lstStyle/>
              <a:p>
                <a:pPr>
                  <a:defRPr b="1"/>
                </a:pPr>
                <a:endParaRPr lang="en-US"/>
              </a:p>
            </c:txPr>
            <c:showVal val="1"/>
          </c:dLbls>
          <c:cat>
            <c:strRef>
              <c:f>rp_varste_sexe_0320!$E$5:$H$5</c:f>
              <c:strCache>
                <c:ptCount val="4"/>
                <c:pt idx="0">
                  <c:v>15-25 ani</c:v>
                </c:pt>
                <c:pt idx="1">
                  <c:v>25-35 ani</c:v>
                </c:pt>
                <c:pt idx="2">
                  <c:v>35-45 ani</c:v>
                </c:pt>
                <c:pt idx="3">
                  <c:v>peste 45 de ani</c:v>
                </c:pt>
              </c:strCache>
            </c:strRef>
          </c:cat>
          <c:val>
            <c:numRef>
              <c:f>rp_varste_sexe_0320!$E$14:$H$14</c:f>
              <c:numCache>
                <c:formatCode>#,##0</c:formatCode>
                <c:ptCount val="4"/>
                <c:pt idx="0">
                  <c:v>742235</c:v>
                </c:pt>
                <c:pt idx="1">
                  <c:v>2269438</c:v>
                </c:pt>
                <c:pt idx="2">
                  <c:v>2671170</c:v>
                </c:pt>
                <c:pt idx="3">
                  <c:v>1848358</c:v>
                </c:pt>
              </c:numCache>
            </c:numRef>
          </c:val>
        </c:ser>
        <c:dLbls>
          <c:showVal val="1"/>
        </c:dLbls>
        <c:shape val="box"/>
        <c:axId val="56283520"/>
        <c:axId val="56286208"/>
        <c:axId val="0"/>
      </c:bar3DChart>
      <c:catAx>
        <c:axId val="56283520"/>
        <c:scaling>
          <c:orientation val="minMax"/>
        </c:scaling>
        <c:axPos val="l"/>
        <c:numFmt formatCode="General" sourceLinked="1"/>
        <c:tickLblPos val="low"/>
        <c:txPr>
          <a:bodyPr rot="0" vert="horz"/>
          <a:lstStyle/>
          <a:p>
            <a:pPr>
              <a:defRPr b="1"/>
            </a:pPr>
            <a:endParaRPr lang="en-US"/>
          </a:p>
        </c:txPr>
        <c:crossAx val="56286208"/>
        <c:crosses val="autoZero"/>
        <c:lblAlgn val="ctr"/>
        <c:lblOffset val="100"/>
        <c:tickLblSkip val="1"/>
        <c:tickMarkSkip val="1"/>
      </c:catAx>
      <c:valAx>
        <c:axId val="56286208"/>
        <c:scaling>
          <c:orientation val="minMax"/>
        </c:scaling>
        <c:axPos val="b"/>
        <c:majorGridlines/>
        <c:numFmt formatCode="#,##0" sourceLinked="1"/>
        <c:tickLblPos val="nextTo"/>
        <c:txPr>
          <a:bodyPr rot="0" vert="horz"/>
          <a:lstStyle/>
          <a:p>
            <a:pPr>
              <a:defRPr b="1"/>
            </a:pPr>
            <a:endParaRPr lang="en-US"/>
          </a:p>
        </c:txPr>
        <c:crossAx val="56283520"/>
        <c:crosses val="autoZero"/>
        <c:crossBetween val="between"/>
      </c:valAx>
      <c:spPr>
        <a:noFill/>
        <a:ln w="25400">
          <a:noFill/>
        </a:ln>
      </c:spPr>
    </c:plotArea>
    <c:plotVisOnly val="1"/>
    <c:dispBlanksAs val="gap"/>
  </c:chart>
  <c:spPr>
    <a:gradFill>
      <a:gsLst>
        <a:gs pos="0">
          <a:srgbClr val="8488C4"/>
        </a:gs>
        <a:gs pos="53000">
          <a:srgbClr val="D4DEFF"/>
        </a:gs>
        <a:gs pos="83000">
          <a:srgbClr val="D4DEFF"/>
        </a:gs>
        <a:gs pos="100000">
          <a:srgbClr val="96AB94"/>
        </a:gs>
      </a:gsLst>
      <a:lin ang="5400000" scaled="0"/>
    </a:gradFill>
  </c:spPr>
  <c:printSettings>
    <c:headerFooter alignWithMargins="0"/>
    <c:pageMargins b="1" l="0.75000000000000056" r="0.75000000000000056" t="1" header="0.5" footer="0.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12</xdr:row>
      <xdr:rowOff>0</xdr:rowOff>
    </xdr:from>
    <xdr:to>
      <xdr:col>8</xdr:col>
      <xdr:colOff>882650</xdr:colOff>
      <xdr:row>36</xdr:row>
      <xdr:rowOff>114300</xdr:rowOff>
    </xdr:to>
    <xdr:pic>
      <xdr:nvPicPr>
        <xdr:cNvPr id="7340" name="Picture 3"/>
        <xdr:cNvPicPr>
          <a:picLocks noChangeAspect="1"/>
        </xdr:cNvPicPr>
      </xdr:nvPicPr>
      <xdr:blipFill>
        <a:blip xmlns:r="http://schemas.openxmlformats.org/officeDocument/2006/relationships" r:embed="rId1" cstate="print"/>
        <a:srcRect/>
        <a:stretch>
          <a:fillRect/>
        </a:stretch>
      </xdr:blipFill>
      <xdr:spPr bwMode="auto">
        <a:xfrm>
          <a:off x="609600" y="4638675"/>
          <a:ext cx="7905750" cy="40005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7</xdr:row>
      <xdr:rowOff>9525</xdr:rowOff>
    </xdr:from>
    <xdr:to>
      <xdr:col>8</xdr:col>
      <xdr:colOff>647700</xdr:colOff>
      <xdr:row>31</xdr:row>
      <xdr:rowOff>66675</xdr:rowOff>
    </xdr:to>
    <xdr:pic>
      <xdr:nvPicPr>
        <xdr:cNvPr id="5286" name="Picture 2"/>
        <xdr:cNvPicPr>
          <a:picLocks noChangeAspect="1"/>
        </xdr:cNvPicPr>
      </xdr:nvPicPr>
      <xdr:blipFill>
        <a:blip xmlns:r="http://schemas.openxmlformats.org/officeDocument/2006/relationships" r:embed="rId1" cstate="print"/>
        <a:srcRect/>
        <a:stretch>
          <a:fillRect/>
        </a:stretch>
      </xdr:blipFill>
      <xdr:spPr bwMode="auto">
        <a:xfrm>
          <a:off x="619125" y="2238375"/>
          <a:ext cx="8172450" cy="394335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6</xdr:row>
      <xdr:rowOff>9525</xdr:rowOff>
    </xdr:from>
    <xdr:to>
      <xdr:col>8</xdr:col>
      <xdr:colOff>9525</xdr:colOff>
      <xdr:row>28</xdr:row>
      <xdr:rowOff>104775</xdr:rowOff>
    </xdr:to>
    <xdr:pic>
      <xdr:nvPicPr>
        <xdr:cNvPr id="6310" name="Picture 2"/>
        <xdr:cNvPicPr>
          <a:picLocks noChangeAspect="1"/>
        </xdr:cNvPicPr>
      </xdr:nvPicPr>
      <xdr:blipFill>
        <a:blip xmlns:r="http://schemas.openxmlformats.org/officeDocument/2006/relationships" r:embed="rId1" cstate="print"/>
        <a:srcRect/>
        <a:stretch>
          <a:fillRect/>
        </a:stretch>
      </xdr:blipFill>
      <xdr:spPr bwMode="auto">
        <a:xfrm>
          <a:off x="619125" y="2257425"/>
          <a:ext cx="7800975" cy="365760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13</xdr:col>
      <xdr:colOff>0</xdr:colOff>
      <xdr:row>29</xdr:row>
      <xdr:rowOff>152400</xdr:rowOff>
    </xdr:to>
    <xdr:graphicFrame macro="">
      <xdr:nvGraphicFramePr>
        <xdr:cNvPr id="657414"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9525</xdr:colOff>
      <xdr:row>30</xdr:row>
      <xdr:rowOff>9525</xdr:rowOff>
    </xdr:to>
    <xdr:graphicFrame macro="">
      <xdr:nvGraphicFramePr>
        <xdr:cNvPr id="66867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ntru%20site_0609_varianta%20pentru%20site.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k_total_tec_0609"/>
      <sheetName val="evolutie_rp_0609"/>
      <sheetName val="sume_euro_0609"/>
      <sheetName val="sume_euro_0609_graf"/>
      <sheetName val="evolutie_contrib_0609"/>
      <sheetName val="part_fonduri_0609"/>
      <sheetName val="evolutie_rp_0609_graf"/>
      <sheetName val="evolutie_aleatorii_0609_graf"/>
      <sheetName val="participanti_judete_0609"/>
      <sheetName val="regularizati_0609"/>
      <sheetName val="rp_sexe_0609"/>
      <sheetName val="RP_SEXE_0609_graf"/>
      <sheetName val="rp_varste_sexe_0609"/>
      <sheetName val="rp_varste_sexe_0609_graf"/>
    </sheetNames>
    <sheetDataSet>
      <sheetData sheetId="0" refreshError="1">
        <row r="10">
          <cell r="A10">
            <v>1</v>
          </cell>
        </row>
        <row r="12">
          <cell r="B12" t="str">
            <v>AZT VIITORUL TAU</v>
          </cell>
        </row>
        <row r="13">
          <cell r="B13" t="str">
            <v>BCR</v>
          </cell>
        </row>
        <row r="15">
          <cell r="B15" t="str">
            <v>BRD</v>
          </cell>
        </row>
        <row r="16">
          <cell r="B16" t="str">
            <v>VITAL</v>
          </cell>
        </row>
        <row r="18">
          <cell r="B18" t="str">
            <v>ARIPI</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B1:N30"/>
  <sheetViews>
    <sheetView tabSelected="1" zoomScaleNormal="100" workbookViewId="0">
      <selection activeCell="G17" sqref="G17"/>
    </sheetView>
  </sheetViews>
  <sheetFormatPr defaultRowHeight="12.75"/>
  <cols>
    <col min="2" max="2" width="6.28515625" customWidth="1"/>
    <col min="3" max="3" width="19.28515625" style="6" customWidth="1"/>
    <col min="4" max="4" width="13.5703125" customWidth="1"/>
    <col min="5" max="5" width="12.85546875" customWidth="1"/>
    <col min="6" max="7" width="13.7109375" bestFit="1" customWidth="1"/>
    <col min="8" max="8" width="12.42578125" customWidth="1"/>
    <col min="9" max="9" width="16.42578125" customWidth="1"/>
    <col min="10" max="10" width="15.42578125" style="4" bestFit="1" customWidth="1"/>
    <col min="11" max="11" width="14.5703125" style="4" customWidth="1"/>
  </cols>
  <sheetData>
    <row r="1" spans="2:14" ht="13.5" thickBot="1"/>
    <row r="2" spans="2:14" ht="48" customHeight="1">
      <c r="B2" s="99" t="s">
        <v>216</v>
      </c>
      <c r="C2" s="100"/>
      <c r="D2" s="100"/>
      <c r="E2" s="100"/>
      <c r="F2" s="100"/>
      <c r="G2" s="100"/>
      <c r="H2" s="100"/>
      <c r="I2" s="100"/>
      <c r="J2" s="100"/>
      <c r="K2" s="101"/>
    </row>
    <row r="3" spans="2:14" s="5" customFormat="1" ht="76.5" customHeight="1">
      <c r="B3" s="103" t="s">
        <v>4</v>
      </c>
      <c r="C3" s="98" t="s">
        <v>135</v>
      </c>
      <c r="D3" s="98" t="s">
        <v>98</v>
      </c>
      <c r="E3" s="98" t="s">
        <v>108</v>
      </c>
      <c r="F3" s="98" t="s">
        <v>109</v>
      </c>
      <c r="G3" s="98"/>
      <c r="H3" s="98"/>
      <c r="I3" s="98" t="s">
        <v>110</v>
      </c>
      <c r="J3" s="104" t="s">
        <v>111</v>
      </c>
      <c r="K3" s="102" t="s">
        <v>112</v>
      </c>
    </row>
    <row r="4" spans="2:14" s="5" customFormat="1" ht="56.25" customHeight="1">
      <c r="B4" s="103" t="s">
        <v>4</v>
      </c>
      <c r="C4" s="98"/>
      <c r="D4" s="98"/>
      <c r="E4" s="98"/>
      <c r="F4" s="26" t="s">
        <v>2</v>
      </c>
      <c r="G4" s="26" t="s">
        <v>113</v>
      </c>
      <c r="H4" s="26" t="s">
        <v>114</v>
      </c>
      <c r="I4" s="98"/>
      <c r="J4" s="104"/>
      <c r="K4" s="102"/>
    </row>
    <row r="5" spans="2:14" ht="15">
      <c r="B5" s="31">
        <v>1</v>
      </c>
      <c r="C5" s="32" t="s">
        <v>145</v>
      </c>
      <c r="D5" s="33">
        <v>1053349</v>
      </c>
      <c r="E5" s="33">
        <v>1098436</v>
      </c>
      <c r="F5" s="33">
        <v>104657949</v>
      </c>
      <c r="G5" s="33">
        <v>101303450</v>
      </c>
      <c r="H5" s="33">
        <v>3354499</v>
      </c>
      <c r="I5" s="33">
        <f t="shared" ref="I5:I11" si="0">F5/$C$14</f>
        <v>21627117.912051581</v>
      </c>
      <c r="J5" s="33">
        <v>2700932992</v>
      </c>
      <c r="K5" s="34">
        <f t="shared" ref="K5:K11" si="1">J5/$C$14</f>
        <v>558136260.53893209</v>
      </c>
      <c r="N5" s="18"/>
    </row>
    <row r="6" spans="2:14" ht="15">
      <c r="B6" s="35">
        <v>2</v>
      </c>
      <c r="C6" s="32" t="s">
        <v>115</v>
      </c>
      <c r="D6" s="33">
        <v>1599681</v>
      </c>
      <c r="E6" s="33">
        <v>1671070</v>
      </c>
      <c r="F6" s="33">
        <v>156041257</v>
      </c>
      <c r="G6" s="33">
        <v>151137465</v>
      </c>
      <c r="H6" s="33">
        <v>4903792</v>
      </c>
      <c r="I6" s="33">
        <f t="shared" si="0"/>
        <v>32245258.927095387</v>
      </c>
      <c r="J6" s="33">
        <v>4029495724</v>
      </c>
      <c r="K6" s="34">
        <f t="shared" si="1"/>
        <v>832678071.58207965</v>
      </c>
      <c r="N6" s="18"/>
    </row>
    <row r="7" spans="2:14" ht="15">
      <c r="B7" s="35">
        <v>3</v>
      </c>
      <c r="C7" s="36" t="s">
        <v>0</v>
      </c>
      <c r="D7" s="33">
        <v>675614</v>
      </c>
      <c r="E7" s="33">
        <v>699017</v>
      </c>
      <c r="F7" s="33">
        <v>55588660</v>
      </c>
      <c r="G7" s="33">
        <v>53645794</v>
      </c>
      <c r="H7" s="33">
        <v>1942866</v>
      </c>
      <c r="I7" s="33">
        <f t="shared" si="0"/>
        <v>11487159.034551166</v>
      </c>
      <c r="J7" s="33">
        <v>1430231823</v>
      </c>
      <c r="K7" s="34">
        <f t="shared" si="1"/>
        <v>295551294.22218549</v>
      </c>
      <c r="N7" s="18"/>
    </row>
    <row r="8" spans="2:14" ht="15">
      <c r="B8" s="35">
        <v>4</v>
      </c>
      <c r="C8" s="36" t="s">
        <v>1</v>
      </c>
      <c r="D8" s="33">
        <v>461788</v>
      </c>
      <c r="E8" s="33">
        <v>475813</v>
      </c>
      <c r="F8" s="33">
        <v>37710175</v>
      </c>
      <c r="G8" s="33">
        <v>36327279</v>
      </c>
      <c r="H8" s="33">
        <v>1382896</v>
      </c>
      <c r="I8" s="33">
        <f t="shared" si="0"/>
        <v>7792646.5118201356</v>
      </c>
      <c r="J8" s="33">
        <v>968533027</v>
      </c>
      <c r="K8" s="34">
        <f t="shared" si="1"/>
        <v>200143211.06794512</v>
      </c>
      <c r="N8" s="18"/>
    </row>
    <row r="9" spans="2:14" ht="15">
      <c r="B9" s="35">
        <v>5</v>
      </c>
      <c r="C9" s="36" t="s">
        <v>116</v>
      </c>
      <c r="D9" s="33">
        <v>941929</v>
      </c>
      <c r="E9" s="33">
        <v>976128</v>
      </c>
      <c r="F9" s="33">
        <v>78519558</v>
      </c>
      <c r="G9" s="33">
        <v>75878522</v>
      </c>
      <c r="H9" s="33">
        <v>2641036</v>
      </c>
      <c r="I9" s="33">
        <f t="shared" si="0"/>
        <v>16225731.112580592</v>
      </c>
      <c r="J9" s="33">
        <v>2022985468</v>
      </c>
      <c r="K9" s="34">
        <f t="shared" si="1"/>
        <v>418041301.8680774</v>
      </c>
      <c r="N9" s="18"/>
    </row>
    <row r="10" spans="2:14" ht="15">
      <c r="B10" s="35">
        <v>6</v>
      </c>
      <c r="C10" s="36" t="s">
        <v>117</v>
      </c>
      <c r="D10" s="33">
        <v>776713</v>
      </c>
      <c r="E10" s="33">
        <v>806472</v>
      </c>
      <c r="F10" s="33">
        <v>68721919</v>
      </c>
      <c r="G10" s="33">
        <v>66179839</v>
      </c>
      <c r="H10" s="33">
        <v>2542080</v>
      </c>
      <c r="I10" s="33">
        <f t="shared" si="0"/>
        <v>14201090.882790543</v>
      </c>
      <c r="J10" s="33">
        <v>1764415973</v>
      </c>
      <c r="K10" s="34">
        <f t="shared" si="1"/>
        <v>364609020.7059018</v>
      </c>
      <c r="N10" s="18"/>
    </row>
    <row r="11" spans="2:14" ht="15">
      <c r="B11" s="35">
        <v>7</v>
      </c>
      <c r="C11" s="36" t="s">
        <v>144</v>
      </c>
      <c r="D11" s="33">
        <v>2022127</v>
      </c>
      <c r="E11" s="33">
        <v>2127094</v>
      </c>
      <c r="F11" s="33">
        <v>247780404</v>
      </c>
      <c r="G11" s="33">
        <v>240379385</v>
      </c>
      <c r="H11" s="33">
        <v>7401019</v>
      </c>
      <c r="I11" s="33">
        <f t="shared" si="0"/>
        <v>51202761.613489836</v>
      </c>
      <c r="J11" s="33">
        <v>6409098393</v>
      </c>
      <c r="K11" s="34">
        <f t="shared" si="1"/>
        <v>1324412794.056869</v>
      </c>
      <c r="N11" s="18"/>
    </row>
    <row r="12" spans="2:14" ht="15.75" thickBot="1">
      <c r="B12" s="27" t="s">
        <v>5</v>
      </c>
      <c r="C12" s="28"/>
      <c r="D12" s="29">
        <f t="shared" ref="D12:K12" si="2">SUM(D5:D11)</f>
        <v>7531201</v>
      </c>
      <c r="E12" s="29">
        <f t="shared" si="2"/>
        <v>7854030</v>
      </c>
      <c r="F12" s="29">
        <f t="shared" si="2"/>
        <v>749019922</v>
      </c>
      <c r="G12" s="29">
        <f t="shared" si="2"/>
        <v>724851734</v>
      </c>
      <c r="H12" s="29">
        <f t="shared" si="2"/>
        <v>24168188</v>
      </c>
      <c r="I12" s="29">
        <f t="shared" si="2"/>
        <v>154781765.99437925</v>
      </c>
      <c r="J12" s="29">
        <f t="shared" si="2"/>
        <v>19325693400</v>
      </c>
      <c r="K12" s="30">
        <f t="shared" si="2"/>
        <v>3993571954.0419903</v>
      </c>
      <c r="N12" s="17"/>
    </row>
    <row r="14" spans="2:14" s="11" customFormat="1">
      <c r="B14" s="23" t="s">
        <v>215</v>
      </c>
      <c r="C14" s="24">
        <v>4.8391999999999999</v>
      </c>
      <c r="J14" s="12"/>
      <c r="K14" s="12"/>
    </row>
    <row r="15" spans="2:14">
      <c r="B15" s="25"/>
      <c r="C15" s="25" t="s">
        <v>203</v>
      </c>
    </row>
    <row r="16" spans="2:14">
      <c r="G16" s="17"/>
    </row>
    <row r="17" spans="7:7">
      <c r="G17" s="17"/>
    </row>
    <row r="18" spans="7:7">
      <c r="G18" s="17"/>
    </row>
    <row r="19" spans="7:7">
      <c r="G19" s="17"/>
    </row>
    <row r="20" spans="7:7">
      <c r="G20" s="17"/>
    </row>
    <row r="21" spans="7:7">
      <c r="G21" s="17"/>
    </row>
    <row r="22" spans="7:7">
      <c r="G22" s="17"/>
    </row>
    <row r="23" spans="7:7">
      <c r="G23" s="17"/>
    </row>
    <row r="24" spans="7:7">
      <c r="G24" s="17"/>
    </row>
    <row r="25" spans="7:7">
      <c r="G25" s="17"/>
    </row>
    <row r="26" spans="7:7">
      <c r="G26" s="17"/>
    </row>
    <row r="27" spans="7:7">
      <c r="G27" s="17"/>
    </row>
    <row r="28" spans="7:7">
      <c r="G28" s="17"/>
    </row>
    <row r="29" spans="7:7">
      <c r="G29" s="17"/>
    </row>
    <row r="30" spans="7:7">
      <c r="G30" s="17"/>
    </row>
  </sheetData>
  <mergeCells count="9">
    <mergeCell ref="F3:H3"/>
    <mergeCell ref="B2:K2"/>
    <mergeCell ref="K3:K4"/>
    <mergeCell ref="I3:I4"/>
    <mergeCell ref="B3:B4"/>
    <mergeCell ref="C3:C4"/>
    <mergeCell ref="D3:D4"/>
    <mergeCell ref="E3:E4"/>
    <mergeCell ref="J3:J4"/>
  </mergeCells>
  <phoneticPr fontId="31" type="noConversion"/>
  <printOptions horizontalCentered="1"/>
  <pageMargins left="0.196850393700787" right="0.23622047244094499" top="0.59055118110236204" bottom="0.43307086614173201" header="0.35433070866141703" footer="0.196850393700787"/>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B1:M49"/>
  <sheetViews>
    <sheetView topLeftCell="A43" workbookViewId="0">
      <selection activeCell="L15" sqref="L15"/>
    </sheetView>
  </sheetViews>
  <sheetFormatPr defaultRowHeight="15"/>
  <cols>
    <col min="1" max="1" width="9.140625" style="7"/>
    <col min="2" max="2" width="7.85546875" style="7" customWidth="1"/>
    <col min="3" max="3" width="20.140625" style="7" customWidth="1"/>
    <col min="4" max="4" width="13.7109375" style="7" customWidth="1"/>
    <col min="5" max="5" width="16.5703125" style="8" customWidth="1"/>
    <col min="6" max="16384" width="9.140625" style="7"/>
  </cols>
  <sheetData>
    <row r="1" spans="2:5" ht="15.75" thickBot="1"/>
    <row r="2" spans="2:5" ht="55.5" customHeight="1">
      <c r="B2" s="153" t="s">
        <v>254</v>
      </c>
      <c r="C2" s="154"/>
      <c r="D2" s="154"/>
      <c r="E2" s="155"/>
    </row>
    <row r="3" spans="2:5">
      <c r="B3" s="150" t="s">
        <v>6</v>
      </c>
      <c r="C3" s="151"/>
      <c r="D3" s="151" t="s">
        <v>7</v>
      </c>
      <c r="E3" s="152"/>
    </row>
    <row r="4" spans="2:5">
      <c r="B4" s="71" t="s">
        <v>8</v>
      </c>
      <c r="C4" s="72" t="s">
        <v>9</v>
      </c>
      <c r="D4" s="72" t="s">
        <v>10</v>
      </c>
      <c r="E4" s="73" t="s">
        <v>11</v>
      </c>
    </row>
    <row r="5" spans="2:5">
      <c r="B5" s="74"/>
      <c r="C5" s="75" t="s">
        <v>12</v>
      </c>
      <c r="D5" s="43">
        <v>109261</v>
      </c>
      <c r="E5" s="76">
        <f t="shared" ref="E5:E48" si="0">D5/$D$48</f>
        <v>1.4507779038164033E-2</v>
      </c>
    </row>
    <row r="6" spans="2:5">
      <c r="B6" s="74" t="s">
        <v>13</v>
      </c>
      <c r="C6" s="75" t="s">
        <v>14</v>
      </c>
      <c r="D6" s="43">
        <v>69079</v>
      </c>
      <c r="E6" s="76">
        <f t="shared" si="0"/>
        <v>9.1723750302242623E-3</v>
      </c>
    </row>
    <row r="7" spans="2:5">
      <c r="B7" s="74" t="s">
        <v>15</v>
      </c>
      <c r="C7" s="75" t="s">
        <v>16</v>
      </c>
      <c r="D7" s="43">
        <v>97554</v>
      </c>
      <c r="E7" s="76">
        <f t="shared" si="0"/>
        <v>1.2953312492921115E-2</v>
      </c>
    </row>
    <row r="8" spans="2:5">
      <c r="B8" s="74" t="s">
        <v>17</v>
      </c>
      <c r="C8" s="75" t="s">
        <v>18</v>
      </c>
      <c r="D8" s="43">
        <v>126307</v>
      </c>
      <c r="E8" s="76">
        <f t="shared" si="0"/>
        <v>1.6771163058853428E-2</v>
      </c>
    </row>
    <row r="9" spans="2:5">
      <c r="B9" s="74" t="s">
        <v>19</v>
      </c>
      <c r="C9" s="75" t="s">
        <v>20</v>
      </c>
      <c r="D9" s="43">
        <v>104574</v>
      </c>
      <c r="E9" s="76">
        <f t="shared" si="0"/>
        <v>1.3885434740089927E-2</v>
      </c>
    </row>
    <row r="10" spans="2:5">
      <c r="B10" s="74" t="s">
        <v>21</v>
      </c>
      <c r="C10" s="75" t="s">
        <v>22</v>
      </c>
      <c r="D10" s="43">
        <v>157920</v>
      </c>
      <c r="E10" s="76">
        <f t="shared" si="0"/>
        <v>2.0968767132891555E-2</v>
      </c>
    </row>
    <row r="11" spans="2:5">
      <c r="B11" s="74" t="s">
        <v>23</v>
      </c>
      <c r="C11" s="75" t="s">
        <v>24</v>
      </c>
      <c r="D11" s="43">
        <v>69375</v>
      </c>
      <c r="E11" s="76">
        <f t="shared" si="0"/>
        <v>9.2116781905037456E-3</v>
      </c>
    </row>
    <row r="12" spans="2:5">
      <c r="B12" s="74" t="s">
        <v>25</v>
      </c>
      <c r="C12" s="75" t="s">
        <v>26</v>
      </c>
      <c r="D12" s="43">
        <v>57859</v>
      </c>
      <c r="E12" s="76">
        <f t="shared" si="0"/>
        <v>7.6825728061168464E-3</v>
      </c>
    </row>
    <row r="13" spans="2:5">
      <c r="B13" s="74" t="s">
        <v>27</v>
      </c>
      <c r="C13" s="75" t="s">
        <v>28</v>
      </c>
      <c r="D13" s="43">
        <v>138919</v>
      </c>
      <c r="E13" s="76">
        <f t="shared" si="0"/>
        <v>1.8445796361031927E-2</v>
      </c>
    </row>
    <row r="14" spans="2:5">
      <c r="B14" s="74" t="s">
        <v>29</v>
      </c>
      <c r="C14" s="75" t="s">
        <v>30</v>
      </c>
      <c r="D14" s="43">
        <v>48709</v>
      </c>
      <c r="E14" s="76">
        <f t="shared" si="0"/>
        <v>6.4676271420720279E-3</v>
      </c>
    </row>
    <row r="15" spans="2:5">
      <c r="B15" s="74" t="s">
        <v>31</v>
      </c>
      <c r="C15" s="75" t="s">
        <v>32</v>
      </c>
      <c r="D15" s="43">
        <v>72074</v>
      </c>
      <c r="E15" s="76">
        <f t="shared" si="0"/>
        <v>9.5700539661602441E-3</v>
      </c>
    </row>
    <row r="16" spans="2:5">
      <c r="B16" s="74" t="s">
        <v>33</v>
      </c>
      <c r="C16" s="75" t="s">
        <v>34</v>
      </c>
      <c r="D16" s="43">
        <v>47811</v>
      </c>
      <c r="E16" s="76">
        <f t="shared" si="0"/>
        <v>6.348389851764679E-3</v>
      </c>
    </row>
    <row r="17" spans="2:5">
      <c r="B17" s="74" t="s">
        <v>35</v>
      </c>
      <c r="C17" s="75" t="s">
        <v>36</v>
      </c>
      <c r="D17" s="43">
        <v>216503</v>
      </c>
      <c r="E17" s="76">
        <f t="shared" si="0"/>
        <v>2.8747473344556865E-2</v>
      </c>
    </row>
    <row r="18" spans="2:5">
      <c r="B18" s="74" t="s">
        <v>37</v>
      </c>
      <c r="C18" s="75" t="s">
        <v>38</v>
      </c>
      <c r="D18" s="43">
        <v>177141</v>
      </c>
      <c r="E18" s="76">
        <f t="shared" si="0"/>
        <v>2.3520949713067014E-2</v>
      </c>
    </row>
    <row r="19" spans="2:5">
      <c r="B19" s="74" t="s">
        <v>39</v>
      </c>
      <c r="C19" s="75" t="s">
        <v>40</v>
      </c>
      <c r="D19" s="43">
        <v>53799</v>
      </c>
      <c r="E19" s="76">
        <f t="shared" si="0"/>
        <v>7.1434821617428618E-3</v>
      </c>
    </row>
    <row r="20" spans="2:5">
      <c r="B20" s="74" t="s">
        <v>41</v>
      </c>
      <c r="C20" s="75" t="s">
        <v>42</v>
      </c>
      <c r="D20" s="43">
        <v>68440</v>
      </c>
      <c r="E20" s="76">
        <f t="shared" si="0"/>
        <v>9.0875280051614608E-3</v>
      </c>
    </row>
    <row r="21" spans="2:5">
      <c r="B21" s="74" t="s">
        <v>43</v>
      </c>
      <c r="C21" s="75" t="s">
        <v>44</v>
      </c>
      <c r="D21" s="43">
        <v>131618</v>
      </c>
      <c r="E21" s="76">
        <f t="shared" si="0"/>
        <v>1.7476362667786984E-2</v>
      </c>
    </row>
    <row r="22" spans="2:5">
      <c r="B22" s="74" t="s">
        <v>45</v>
      </c>
      <c r="C22" s="75" t="s">
        <v>46</v>
      </c>
      <c r="D22" s="43">
        <v>124091</v>
      </c>
      <c r="E22" s="76">
        <f t="shared" si="0"/>
        <v>1.647692048054487E-2</v>
      </c>
    </row>
    <row r="23" spans="2:5">
      <c r="B23" s="74" t="s">
        <v>47</v>
      </c>
      <c r="C23" s="75" t="s">
        <v>48</v>
      </c>
      <c r="D23" s="43">
        <v>70997</v>
      </c>
      <c r="E23" s="76">
        <f t="shared" si="0"/>
        <v>9.427048886359559E-3</v>
      </c>
    </row>
    <row r="24" spans="2:5">
      <c r="B24" s="74" t="s">
        <v>49</v>
      </c>
      <c r="C24" s="75" t="s">
        <v>50</v>
      </c>
      <c r="D24" s="43">
        <v>98518</v>
      </c>
      <c r="E24" s="76">
        <f t="shared" si="0"/>
        <v>1.3081313325723215E-2</v>
      </c>
    </row>
    <row r="25" spans="2:5">
      <c r="B25" s="74" t="s">
        <v>51</v>
      </c>
      <c r="C25" s="75" t="s">
        <v>52</v>
      </c>
      <c r="D25" s="43">
        <v>107657</v>
      </c>
      <c r="E25" s="76">
        <f t="shared" si="0"/>
        <v>1.4294798399352241E-2</v>
      </c>
    </row>
    <row r="26" spans="2:5">
      <c r="B26" s="74" t="s">
        <v>53</v>
      </c>
      <c r="C26" s="75" t="s">
        <v>54</v>
      </c>
      <c r="D26" s="43">
        <v>33959</v>
      </c>
      <c r="E26" s="76">
        <f t="shared" si="0"/>
        <v>4.5091081754424032E-3</v>
      </c>
    </row>
    <row r="27" spans="2:5">
      <c r="B27" s="74" t="s">
        <v>55</v>
      </c>
      <c r="C27" s="75" t="s">
        <v>56</v>
      </c>
      <c r="D27" s="43">
        <v>196880</v>
      </c>
      <c r="E27" s="76">
        <f t="shared" si="0"/>
        <v>2.6141912823731565E-2</v>
      </c>
    </row>
    <row r="28" spans="2:5">
      <c r="B28" s="74" t="s">
        <v>57</v>
      </c>
      <c r="C28" s="75" t="s">
        <v>58</v>
      </c>
      <c r="D28" s="43">
        <v>23035</v>
      </c>
      <c r="E28" s="76">
        <f t="shared" si="0"/>
        <v>3.0586091116144689E-3</v>
      </c>
    </row>
    <row r="29" spans="2:5">
      <c r="B29" s="74" t="s">
        <v>59</v>
      </c>
      <c r="C29" s="75" t="s">
        <v>60</v>
      </c>
      <c r="D29" s="43">
        <v>133750</v>
      </c>
      <c r="E29" s="76">
        <f t="shared" si="0"/>
        <v>1.7759451646556772E-2</v>
      </c>
    </row>
    <row r="30" spans="2:5">
      <c r="B30" s="74" t="s">
        <v>61</v>
      </c>
      <c r="C30" s="75" t="s">
        <v>62</v>
      </c>
      <c r="D30" s="43">
        <v>41215</v>
      </c>
      <c r="E30" s="76">
        <f t="shared" si="0"/>
        <v>5.4725667260772885E-3</v>
      </c>
    </row>
    <row r="31" spans="2:5">
      <c r="B31" s="74" t="s">
        <v>63</v>
      </c>
      <c r="C31" s="75" t="s">
        <v>64</v>
      </c>
      <c r="D31" s="43">
        <v>160168</v>
      </c>
      <c r="E31" s="76">
        <f t="shared" si="0"/>
        <v>2.1267258701500598E-2</v>
      </c>
    </row>
    <row r="32" spans="2:5">
      <c r="B32" s="74" t="s">
        <v>65</v>
      </c>
      <c r="C32" s="75" t="s">
        <v>66</v>
      </c>
      <c r="D32" s="43">
        <v>104306</v>
      </c>
      <c r="E32" s="76">
        <f t="shared" si="0"/>
        <v>1.3849849446323368E-2</v>
      </c>
    </row>
    <row r="33" spans="2:13">
      <c r="B33" s="74" t="s">
        <v>67</v>
      </c>
      <c r="C33" s="75" t="s">
        <v>68</v>
      </c>
      <c r="D33" s="43">
        <v>77440</v>
      </c>
      <c r="E33" s="76">
        <f t="shared" si="0"/>
        <v>1.0282556527172759E-2</v>
      </c>
    </row>
    <row r="34" spans="2:13">
      <c r="B34" s="74" t="s">
        <v>69</v>
      </c>
      <c r="C34" s="75" t="s">
        <v>70</v>
      </c>
      <c r="D34" s="43">
        <v>172097</v>
      </c>
      <c r="E34" s="76">
        <f t="shared" si="0"/>
        <v>2.2851202616953125E-2</v>
      </c>
    </row>
    <row r="35" spans="2:13">
      <c r="B35" s="74" t="s">
        <v>71</v>
      </c>
      <c r="C35" s="75" t="s">
        <v>72</v>
      </c>
      <c r="D35" s="43">
        <v>121829</v>
      </c>
      <c r="E35" s="76">
        <f t="shared" si="0"/>
        <v>1.6176569978679365E-2</v>
      </c>
    </row>
    <row r="36" spans="2:13">
      <c r="B36" s="74" t="s">
        <v>73</v>
      </c>
      <c r="C36" s="75" t="s">
        <v>74</v>
      </c>
      <c r="D36" s="43">
        <v>67969</v>
      </c>
      <c r="E36" s="76">
        <f t="shared" si="0"/>
        <v>9.0249881791762028E-3</v>
      </c>
    </row>
    <row r="37" spans="2:13">
      <c r="B37" s="74" t="s">
        <v>75</v>
      </c>
      <c r="C37" s="75" t="s">
        <v>76</v>
      </c>
      <c r="D37" s="43">
        <v>180551</v>
      </c>
      <c r="E37" s="76">
        <f t="shared" si="0"/>
        <v>2.3973732741962406E-2</v>
      </c>
    </row>
    <row r="38" spans="2:13">
      <c r="B38" s="74" t="s">
        <v>77</v>
      </c>
      <c r="C38" s="75" t="s">
        <v>78</v>
      </c>
      <c r="D38" s="43">
        <v>164412</v>
      </c>
      <c r="E38" s="76">
        <f t="shared" si="0"/>
        <v>2.183078104010237E-2</v>
      </c>
    </row>
    <row r="39" spans="2:13">
      <c r="B39" s="74" t="s">
        <v>79</v>
      </c>
      <c r="C39" s="75" t="s">
        <v>80</v>
      </c>
      <c r="D39" s="43">
        <v>41681</v>
      </c>
      <c r="E39" s="76">
        <f t="shared" si="0"/>
        <v>5.5344426473280953E-3</v>
      </c>
    </row>
    <row r="40" spans="2:13">
      <c r="B40" s="74" t="s">
        <v>81</v>
      </c>
      <c r="C40" s="75" t="s">
        <v>82</v>
      </c>
      <c r="D40" s="43">
        <v>359574</v>
      </c>
      <c r="E40" s="76">
        <f t="shared" si="0"/>
        <v>4.7744576197076671E-2</v>
      </c>
      <c r="M40" s="19"/>
    </row>
    <row r="41" spans="2:13">
      <c r="B41" s="74" t="s">
        <v>83</v>
      </c>
      <c r="C41" s="75" t="s">
        <v>84</v>
      </c>
      <c r="D41" s="43">
        <v>57038</v>
      </c>
      <c r="E41" s="76">
        <f t="shared" si="0"/>
        <v>7.5735596487200383E-3</v>
      </c>
    </row>
    <row r="42" spans="2:13">
      <c r="B42" s="74" t="s">
        <v>85</v>
      </c>
      <c r="C42" s="75" t="s">
        <v>86</v>
      </c>
      <c r="D42" s="43">
        <v>85017</v>
      </c>
      <c r="E42" s="76">
        <f t="shared" si="0"/>
        <v>1.128863776175938E-2</v>
      </c>
    </row>
    <row r="43" spans="2:13">
      <c r="B43" s="74" t="s">
        <v>87</v>
      </c>
      <c r="C43" s="75" t="s">
        <v>88</v>
      </c>
      <c r="D43" s="43">
        <v>107883</v>
      </c>
      <c r="E43" s="76">
        <f t="shared" si="0"/>
        <v>1.4324806893349414E-2</v>
      </c>
    </row>
    <row r="44" spans="2:13">
      <c r="B44" s="74" t="s">
        <v>89</v>
      </c>
      <c r="C44" s="75" t="s">
        <v>90</v>
      </c>
      <c r="D44" s="43">
        <v>83055</v>
      </c>
      <c r="E44" s="76">
        <f t="shared" si="0"/>
        <v>1.1028121543960916E-2</v>
      </c>
    </row>
    <row r="45" spans="2:13">
      <c r="B45" s="74" t="s">
        <v>91</v>
      </c>
      <c r="C45" s="75" t="s">
        <v>92</v>
      </c>
      <c r="D45" s="43">
        <v>41863</v>
      </c>
      <c r="E45" s="76">
        <f t="shared" si="0"/>
        <v>5.5586087796621018E-3</v>
      </c>
    </row>
    <row r="46" spans="2:13">
      <c r="B46" s="74" t="s">
        <v>93</v>
      </c>
      <c r="C46" s="75" t="s">
        <v>94</v>
      </c>
      <c r="D46" s="43">
        <v>2415241</v>
      </c>
      <c r="E46" s="76">
        <f t="shared" si="0"/>
        <v>0.32069798694789847</v>
      </c>
    </row>
    <row r="47" spans="2:13">
      <c r="B47" s="74" t="s">
        <v>95</v>
      </c>
      <c r="C47" s="75" t="s">
        <v>96</v>
      </c>
      <c r="D47" s="43">
        <v>714032</v>
      </c>
      <c r="E47" s="76">
        <f t="shared" si="0"/>
        <v>9.4809845069863355E-2</v>
      </c>
    </row>
    <row r="48" spans="2:13" ht="15.75" thickBot="1">
      <c r="B48" s="77" t="s">
        <v>97</v>
      </c>
      <c r="C48" s="78" t="s">
        <v>5</v>
      </c>
      <c r="D48" s="79">
        <f>SUM(D5:D47)</f>
        <v>7531201</v>
      </c>
      <c r="E48" s="80">
        <f t="shared" si="0"/>
        <v>1</v>
      </c>
    </row>
    <row r="49" spans="4:4">
      <c r="D49" s="21"/>
    </row>
  </sheetData>
  <mergeCells count="3">
    <mergeCell ref="B3:C3"/>
    <mergeCell ref="D3:E3"/>
    <mergeCell ref="B2:E2"/>
  </mergeCells>
  <phoneticPr fontId="6" type="noConversion"/>
  <printOptions horizontalCentered="1" verticalCentered="1"/>
  <pageMargins left="0.27" right="0.28000000000000003" top="0.26" bottom="0.55000000000000004" header="0.21" footer="0.15"/>
  <pageSetup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L53"/>
  <sheetViews>
    <sheetView topLeftCell="A28" workbookViewId="0">
      <selection activeCell="B2" sqref="B2:D2"/>
    </sheetView>
  </sheetViews>
  <sheetFormatPr defaultRowHeight="15"/>
  <cols>
    <col min="2" max="2" width="9.28515625" customWidth="1"/>
    <col min="3" max="3" width="19.28515625" customWidth="1"/>
    <col min="4" max="4" width="30.28515625" customWidth="1"/>
    <col min="5" max="16384" width="9.140625" style="7"/>
  </cols>
  <sheetData>
    <row r="1" spans="2:4" ht="15.75" thickBot="1"/>
    <row r="2" spans="2:4" ht="58.5" customHeight="1">
      <c r="B2" s="158" t="s">
        <v>255</v>
      </c>
      <c r="C2" s="159"/>
      <c r="D2" s="160"/>
    </row>
    <row r="3" spans="2:4" ht="53.25" customHeight="1">
      <c r="B3" s="156" t="s">
        <v>6</v>
      </c>
      <c r="C3" s="157"/>
      <c r="D3" s="81" t="s">
        <v>213</v>
      </c>
    </row>
    <row r="4" spans="2:4">
      <c r="B4" s="71" t="s">
        <v>8</v>
      </c>
      <c r="C4" s="72" t="s">
        <v>138</v>
      </c>
      <c r="D4" s="82"/>
    </row>
    <row r="5" spans="2:4">
      <c r="B5" s="84"/>
      <c r="C5" s="75" t="s">
        <v>139</v>
      </c>
      <c r="D5" s="85">
        <v>10335</v>
      </c>
    </row>
    <row r="6" spans="2:4">
      <c r="B6" s="84" t="s">
        <v>13</v>
      </c>
      <c r="C6" s="75" t="s">
        <v>14</v>
      </c>
      <c r="D6" s="85">
        <v>74176</v>
      </c>
    </row>
    <row r="7" spans="2:4">
      <c r="B7" s="84" t="s">
        <v>15</v>
      </c>
      <c r="C7" s="75" t="s">
        <v>16</v>
      </c>
      <c r="D7" s="85">
        <v>94395</v>
      </c>
    </row>
    <row r="8" spans="2:4">
      <c r="B8" s="84" t="s">
        <v>17</v>
      </c>
      <c r="C8" s="75" t="s">
        <v>18</v>
      </c>
      <c r="D8" s="85">
        <v>140594</v>
      </c>
    </row>
    <row r="9" spans="2:4">
      <c r="B9" s="84" t="s">
        <v>19</v>
      </c>
      <c r="C9" s="75" t="s">
        <v>20</v>
      </c>
      <c r="D9" s="85">
        <v>88902</v>
      </c>
    </row>
    <row r="10" spans="2:4">
      <c r="B10" s="84" t="s">
        <v>21</v>
      </c>
      <c r="C10" s="75" t="s">
        <v>22</v>
      </c>
      <c r="D10" s="85">
        <v>123870</v>
      </c>
    </row>
    <row r="11" spans="2:4">
      <c r="B11" s="84" t="s">
        <v>23</v>
      </c>
      <c r="C11" s="75" t="s">
        <v>24</v>
      </c>
      <c r="D11" s="85">
        <v>48231</v>
      </c>
    </row>
    <row r="12" spans="2:4">
      <c r="B12" s="84" t="s">
        <v>25</v>
      </c>
      <c r="C12" s="75" t="s">
        <v>26</v>
      </c>
      <c r="D12" s="85">
        <v>46312</v>
      </c>
    </row>
    <row r="13" spans="2:4">
      <c r="B13" s="84" t="s">
        <v>27</v>
      </c>
      <c r="C13" s="75" t="s">
        <v>28</v>
      </c>
      <c r="D13" s="85">
        <v>128583</v>
      </c>
    </row>
    <row r="14" spans="2:4">
      <c r="B14" s="84" t="s">
        <v>29</v>
      </c>
      <c r="C14" s="75" t="s">
        <v>30</v>
      </c>
      <c r="D14" s="85">
        <v>53499</v>
      </c>
    </row>
    <row r="15" spans="2:4">
      <c r="B15" s="84" t="s">
        <v>31</v>
      </c>
      <c r="C15" s="75" t="s">
        <v>32</v>
      </c>
      <c r="D15" s="85">
        <v>69239</v>
      </c>
    </row>
    <row r="16" spans="2:4">
      <c r="B16" s="84" t="s">
        <v>33</v>
      </c>
      <c r="C16" s="75" t="s">
        <v>34</v>
      </c>
      <c r="D16" s="85">
        <v>41717</v>
      </c>
    </row>
    <row r="17" spans="2:4">
      <c r="B17" s="84" t="s">
        <v>35</v>
      </c>
      <c r="C17" s="75" t="s">
        <v>36</v>
      </c>
      <c r="D17" s="85">
        <v>170247</v>
      </c>
    </row>
    <row r="18" spans="2:4">
      <c r="B18" s="84" t="s">
        <v>37</v>
      </c>
      <c r="C18" s="75" t="s">
        <v>38</v>
      </c>
      <c r="D18" s="85">
        <v>131186</v>
      </c>
    </row>
    <row r="19" spans="2:4">
      <c r="B19" s="84" t="s">
        <v>39</v>
      </c>
      <c r="C19" s="75" t="s">
        <v>40</v>
      </c>
      <c r="D19" s="85">
        <v>38500</v>
      </c>
    </row>
    <row r="20" spans="2:4">
      <c r="B20" s="84" t="s">
        <v>41</v>
      </c>
      <c r="C20" s="75" t="s">
        <v>42</v>
      </c>
      <c r="D20" s="85">
        <v>83966</v>
      </c>
    </row>
    <row r="21" spans="2:4">
      <c r="B21" s="84" t="s">
        <v>43</v>
      </c>
      <c r="C21" s="75" t="s">
        <v>44</v>
      </c>
      <c r="D21" s="85">
        <v>104173</v>
      </c>
    </row>
    <row r="22" spans="2:4">
      <c r="B22" s="84" t="s">
        <v>45</v>
      </c>
      <c r="C22" s="75" t="s">
        <v>46</v>
      </c>
      <c r="D22" s="85">
        <v>84599</v>
      </c>
    </row>
    <row r="23" spans="2:4">
      <c r="B23" s="84" t="s">
        <v>47</v>
      </c>
      <c r="C23" s="75" t="s">
        <v>48</v>
      </c>
      <c r="D23" s="85">
        <v>64254</v>
      </c>
    </row>
    <row r="24" spans="2:4">
      <c r="B24" s="84" t="s">
        <v>49</v>
      </c>
      <c r="C24" s="75" t="s">
        <v>50</v>
      </c>
      <c r="D24" s="85">
        <v>46273</v>
      </c>
    </row>
    <row r="25" spans="2:4">
      <c r="B25" s="84" t="s">
        <v>51</v>
      </c>
      <c r="C25" s="75" t="s">
        <v>52</v>
      </c>
      <c r="D25" s="85">
        <v>78304</v>
      </c>
    </row>
    <row r="26" spans="2:4">
      <c r="B26" s="84" t="s">
        <v>53</v>
      </c>
      <c r="C26" s="75" t="s">
        <v>54</v>
      </c>
      <c r="D26" s="85">
        <v>45892</v>
      </c>
    </row>
    <row r="27" spans="2:4">
      <c r="B27" s="84" t="s">
        <v>55</v>
      </c>
      <c r="C27" s="75" t="s">
        <v>56</v>
      </c>
      <c r="D27" s="85">
        <v>130816</v>
      </c>
    </row>
    <row r="28" spans="2:4">
      <c r="B28" s="84" t="s">
        <v>57</v>
      </c>
      <c r="C28" s="75" t="s">
        <v>58</v>
      </c>
      <c r="D28" s="85">
        <v>42673</v>
      </c>
    </row>
    <row r="29" spans="2:4">
      <c r="B29" s="84" t="s">
        <v>59</v>
      </c>
      <c r="C29" s="75" t="s">
        <v>60</v>
      </c>
      <c r="D29" s="85">
        <v>80310</v>
      </c>
    </row>
    <row r="30" spans="2:4">
      <c r="B30" s="84" t="s">
        <v>61</v>
      </c>
      <c r="C30" s="75" t="s">
        <v>62</v>
      </c>
      <c r="D30" s="85">
        <v>37061</v>
      </c>
    </row>
    <row r="31" spans="2:4">
      <c r="B31" s="84" t="s">
        <v>63</v>
      </c>
      <c r="C31" s="75" t="s">
        <v>64</v>
      </c>
      <c r="D31" s="85">
        <v>105797</v>
      </c>
    </row>
    <row r="32" spans="2:4">
      <c r="B32" s="84" t="s">
        <v>65</v>
      </c>
      <c r="C32" s="75" t="s">
        <v>66</v>
      </c>
      <c r="D32" s="85">
        <v>64013</v>
      </c>
    </row>
    <row r="33" spans="2:12">
      <c r="B33" s="84" t="s">
        <v>67</v>
      </c>
      <c r="C33" s="75" t="s">
        <v>68</v>
      </c>
      <c r="D33" s="85">
        <v>64139</v>
      </c>
    </row>
    <row r="34" spans="2:12">
      <c r="B34" s="84" t="s">
        <v>69</v>
      </c>
      <c r="C34" s="75" t="s">
        <v>70</v>
      </c>
      <c r="D34" s="85">
        <v>159690</v>
      </c>
    </row>
    <row r="35" spans="2:12">
      <c r="B35" s="84" t="s">
        <v>71</v>
      </c>
      <c r="C35" s="75" t="s">
        <v>72</v>
      </c>
      <c r="D35" s="85">
        <v>61952</v>
      </c>
    </row>
    <row r="36" spans="2:12">
      <c r="B36" s="84" t="s">
        <v>73</v>
      </c>
      <c r="C36" s="75" t="s">
        <v>74</v>
      </c>
      <c r="D36" s="85">
        <v>41851</v>
      </c>
    </row>
    <row r="37" spans="2:12">
      <c r="B37" s="84" t="s">
        <v>75</v>
      </c>
      <c r="C37" s="75" t="s">
        <v>76</v>
      </c>
      <c r="D37" s="85">
        <v>96920</v>
      </c>
    </row>
    <row r="38" spans="2:12">
      <c r="B38" s="84" t="s">
        <v>77</v>
      </c>
      <c r="C38" s="75" t="s">
        <v>78</v>
      </c>
      <c r="D38" s="85">
        <v>86030</v>
      </c>
    </row>
    <row r="39" spans="2:12">
      <c r="B39" s="84" t="s">
        <v>79</v>
      </c>
      <c r="C39" s="75" t="s">
        <v>80</v>
      </c>
      <c r="D39" s="85">
        <v>52543</v>
      </c>
    </row>
    <row r="40" spans="2:12">
      <c r="B40" s="84" t="s">
        <v>81</v>
      </c>
      <c r="C40" s="75" t="s">
        <v>82</v>
      </c>
      <c r="D40" s="85">
        <v>166615</v>
      </c>
    </row>
    <row r="41" spans="2:12">
      <c r="B41" s="84" t="s">
        <v>83</v>
      </c>
      <c r="C41" s="75" t="s">
        <v>84</v>
      </c>
      <c r="D41" s="85">
        <v>34395</v>
      </c>
    </row>
    <row r="42" spans="2:12">
      <c r="B42" s="84" t="s">
        <v>85</v>
      </c>
      <c r="C42" s="75" t="s">
        <v>86</v>
      </c>
      <c r="D42" s="85">
        <v>47815</v>
      </c>
    </row>
    <row r="43" spans="2:12">
      <c r="B43" s="84" t="s">
        <v>87</v>
      </c>
      <c r="C43" s="75" t="s">
        <v>88</v>
      </c>
      <c r="D43" s="85">
        <v>66531</v>
      </c>
    </row>
    <row r="44" spans="2:12">
      <c r="B44" s="84" t="s">
        <v>89</v>
      </c>
      <c r="C44" s="75" t="s">
        <v>90</v>
      </c>
      <c r="D44" s="85">
        <v>44174</v>
      </c>
      <c r="L44" s="19"/>
    </row>
    <row r="45" spans="2:12">
      <c r="B45" s="84" t="s">
        <v>91</v>
      </c>
      <c r="C45" s="75" t="s">
        <v>92</v>
      </c>
      <c r="D45" s="85">
        <v>48157</v>
      </c>
    </row>
    <row r="46" spans="2:12">
      <c r="B46" s="84" t="s">
        <v>93</v>
      </c>
      <c r="C46" s="75" t="s">
        <v>94</v>
      </c>
      <c r="D46" s="85">
        <v>61395</v>
      </c>
    </row>
    <row r="47" spans="2:12">
      <c r="B47" s="84">
        <v>421</v>
      </c>
      <c r="C47" s="75" t="s">
        <v>94</v>
      </c>
      <c r="D47" s="85">
        <v>90270</v>
      </c>
    </row>
    <row r="48" spans="2:12">
      <c r="B48" s="84">
        <v>431</v>
      </c>
      <c r="C48" s="75" t="s">
        <v>94</v>
      </c>
      <c r="D48" s="85">
        <v>117328</v>
      </c>
    </row>
    <row r="49" spans="2:4">
      <c r="B49" s="84">
        <v>441</v>
      </c>
      <c r="C49" s="75" t="s">
        <v>94</v>
      </c>
      <c r="D49" s="85">
        <v>89053</v>
      </c>
    </row>
    <row r="50" spans="2:4">
      <c r="B50" s="84">
        <v>451</v>
      </c>
      <c r="C50" s="75" t="s">
        <v>94</v>
      </c>
      <c r="D50" s="85">
        <v>74256</v>
      </c>
    </row>
    <row r="51" spans="2:4">
      <c r="B51" s="84">
        <v>461</v>
      </c>
      <c r="C51" s="75" t="s">
        <v>94</v>
      </c>
      <c r="D51" s="85">
        <v>108225</v>
      </c>
    </row>
    <row r="52" spans="2:4">
      <c r="B52" s="84" t="s">
        <v>95</v>
      </c>
      <c r="C52" s="75" t="s">
        <v>96</v>
      </c>
      <c r="D52" s="85">
        <v>123376</v>
      </c>
    </row>
    <row r="53" spans="2:4" ht="15.75" thickBot="1">
      <c r="B53" s="77" t="s">
        <v>97</v>
      </c>
      <c r="C53" s="78" t="s">
        <v>5</v>
      </c>
      <c r="D53" s="83">
        <f>SUM(D5:D52)</f>
        <v>3862632</v>
      </c>
    </row>
  </sheetData>
  <mergeCells count="2">
    <mergeCell ref="B3:C3"/>
    <mergeCell ref="B2:D2"/>
  </mergeCells>
  <phoneticPr fontId="6" type="noConversion"/>
  <printOptions horizontalCentered="1" verticalCentered="1"/>
  <pageMargins left="0.27" right="0.28000000000000003" top="0.26" bottom="0.55000000000000004" header="0.21" footer="0.15"/>
  <pageSetup scale="86"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dimension ref="B1:C18"/>
  <sheetViews>
    <sheetView workbookViewId="0">
      <selection activeCell="C3" sqref="C3"/>
    </sheetView>
  </sheetViews>
  <sheetFormatPr defaultRowHeight="12.75"/>
  <cols>
    <col min="1" max="1" width="12.140625" customWidth="1"/>
    <col min="2" max="2" width="25.140625" customWidth="1"/>
    <col min="3" max="3" width="24.85546875" customWidth="1"/>
  </cols>
  <sheetData>
    <row r="1" spans="2:3" ht="16.5" thickBot="1">
      <c r="B1" s="161"/>
      <c r="C1" s="161"/>
    </row>
    <row r="2" spans="2:3" ht="56.25" customHeight="1">
      <c r="B2" s="162" t="s">
        <v>256</v>
      </c>
      <c r="C2" s="163"/>
    </row>
    <row r="3" spans="2:3">
      <c r="B3" s="71" t="s">
        <v>136</v>
      </c>
      <c r="C3" s="82" t="s">
        <v>7</v>
      </c>
    </row>
    <row r="4" spans="2:3">
      <c r="B4" s="86" t="s">
        <v>149</v>
      </c>
      <c r="C4" s="87">
        <v>115397</v>
      </c>
    </row>
    <row r="5" spans="2:3">
      <c r="B5" s="86" t="s">
        <v>150</v>
      </c>
      <c r="C5" s="87">
        <v>114952</v>
      </c>
    </row>
    <row r="6" spans="2:3">
      <c r="B6" s="86" t="s">
        <v>157</v>
      </c>
      <c r="C6" s="87">
        <v>114902</v>
      </c>
    </row>
    <row r="7" spans="2:3">
      <c r="B7" s="86" t="s">
        <v>162</v>
      </c>
      <c r="C7" s="87">
        <v>114140</v>
      </c>
    </row>
    <row r="8" spans="2:3">
      <c r="B8" s="86" t="s">
        <v>164</v>
      </c>
      <c r="C8" s="87">
        <v>113290</v>
      </c>
    </row>
    <row r="9" spans="2:3">
      <c r="B9" s="86" t="s">
        <v>170</v>
      </c>
      <c r="C9" s="87">
        <v>111856</v>
      </c>
    </row>
    <row r="10" spans="2:3">
      <c r="B10" s="86" t="s">
        <v>173</v>
      </c>
      <c r="C10" s="87">
        <v>111268</v>
      </c>
    </row>
    <row r="11" spans="2:3">
      <c r="B11" s="86" t="s">
        <v>174</v>
      </c>
      <c r="C11" s="87">
        <v>110779</v>
      </c>
    </row>
    <row r="12" spans="2:3">
      <c r="B12" s="86" t="s">
        <v>179</v>
      </c>
      <c r="C12" s="87">
        <v>110156</v>
      </c>
    </row>
    <row r="13" spans="2:3">
      <c r="B13" s="86" t="s">
        <v>185</v>
      </c>
      <c r="C13" s="87">
        <v>109100</v>
      </c>
    </row>
    <row r="14" spans="2:3">
      <c r="B14" s="86" t="s">
        <v>188</v>
      </c>
      <c r="C14" s="87">
        <v>108743</v>
      </c>
    </row>
    <row r="15" spans="2:3">
      <c r="B15" s="86" t="s">
        <v>193</v>
      </c>
      <c r="C15" s="87">
        <v>108471</v>
      </c>
    </row>
    <row r="16" spans="2:3">
      <c r="B16" s="86" t="s">
        <v>198</v>
      </c>
      <c r="C16" s="87">
        <v>108011</v>
      </c>
    </row>
    <row r="17" spans="2:3">
      <c r="B17" s="86" t="s">
        <v>202</v>
      </c>
      <c r="C17" s="87">
        <v>107613</v>
      </c>
    </row>
    <row r="18" spans="2:3" ht="13.5" thickBot="1">
      <c r="B18" s="88" t="s">
        <v>214</v>
      </c>
      <c r="C18" s="89">
        <v>107162</v>
      </c>
    </row>
  </sheetData>
  <mergeCells count="2">
    <mergeCell ref="B1:C1"/>
    <mergeCell ref="B2:C2"/>
  </mergeCells>
  <phoneticPr fontId="29" type="noConversion"/>
  <pageMargins left="0.55118110236220474" right="0.55118110236220474" top="0.39370078740157483" bottom="0.39370078740157483" header="0.51181102362204722" footer="0.51181102362204722"/>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pageSetUpPr fitToPage="1"/>
  </sheetPr>
  <dimension ref="B1:H15"/>
  <sheetViews>
    <sheetView zoomScaleNormal="100" workbookViewId="0">
      <selection activeCell="D26" sqref="D26"/>
    </sheetView>
  </sheetViews>
  <sheetFormatPr defaultColWidth="11.42578125" defaultRowHeight="12.75"/>
  <cols>
    <col min="2" max="2" width="6.28515625" customWidth="1"/>
    <col min="3" max="3" width="18" style="6" customWidth="1"/>
    <col min="4" max="4" width="22.5703125" customWidth="1"/>
    <col min="5" max="5" width="11.7109375" customWidth="1"/>
    <col min="6" max="6" width="12.42578125" customWidth="1"/>
  </cols>
  <sheetData>
    <row r="1" spans="2:8" ht="13.5" thickBot="1"/>
    <row r="2" spans="2:8" ht="43.5" customHeight="1">
      <c r="B2" s="99" t="s">
        <v>257</v>
      </c>
      <c r="C2" s="100"/>
      <c r="D2" s="100"/>
      <c r="E2" s="100"/>
      <c r="F2" s="101"/>
    </row>
    <row r="3" spans="2:8" ht="23.25" customHeight="1">
      <c r="B3" s="103" t="s">
        <v>4</v>
      </c>
      <c r="C3" s="98" t="s">
        <v>120</v>
      </c>
      <c r="D3" s="98" t="s">
        <v>98</v>
      </c>
      <c r="E3" s="98" t="s">
        <v>100</v>
      </c>
      <c r="F3" s="109"/>
    </row>
    <row r="4" spans="2:8">
      <c r="B4" s="103"/>
      <c r="C4" s="98"/>
      <c r="D4" s="98"/>
      <c r="E4" s="26" t="s">
        <v>121</v>
      </c>
      <c r="F4" s="37" t="s">
        <v>122</v>
      </c>
    </row>
    <row r="5" spans="2:8">
      <c r="B5" s="31">
        <f>k_total_tec_0320!B5</f>
        <v>1</v>
      </c>
      <c r="C5" s="32" t="str">
        <f>k_total_tec_0320!C5</f>
        <v>METROPOLITAN LIFE</v>
      </c>
      <c r="D5" s="43">
        <f t="shared" ref="D5:D11" si="0">E5+F5</f>
        <v>1053349</v>
      </c>
      <c r="E5" s="43">
        <v>502919</v>
      </c>
      <c r="F5" s="87">
        <v>550430</v>
      </c>
      <c r="G5" s="4"/>
      <c r="H5" s="4"/>
    </row>
    <row r="6" spans="2:8">
      <c r="B6" s="35">
        <f>k_total_tec_0320!B6</f>
        <v>2</v>
      </c>
      <c r="C6" s="32" t="str">
        <f>k_total_tec_0320!C6</f>
        <v>AZT VIITORUL TAU</v>
      </c>
      <c r="D6" s="43">
        <f t="shared" si="0"/>
        <v>1599681</v>
      </c>
      <c r="E6" s="43">
        <v>763822</v>
      </c>
      <c r="F6" s="87">
        <v>835859</v>
      </c>
      <c r="G6" s="4"/>
      <c r="H6" s="4"/>
    </row>
    <row r="7" spans="2:8">
      <c r="B7" s="35">
        <f>k_total_tec_0320!B7</f>
        <v>3</v>
      </c>
      <c r="C7" s="36" t="str">
        <f>k_total_tec_0320!C7</f>
        <v>BCR</v>
      </c>
      <c r="D7" s="43">
        <f t="shared" si="0"/>
        <v>675614</v>
      </c>
      <c r="E7" s="43">
        <v>318353</v>
      </c>
      <c r="F7" s="87">
        <v>357261</v>
      </c>
      <c r="G7" s="4"/>
      <c r="H7" s="4"/>
    </row>
    <row r="8" spans="2:8">
      <c r="B8" s="35">
        <f>k_total_tec_0320!B8</f>
        <v>4</v>
      </c>
      <c r="C8" s="36" t="str">
        <f>k_total_tec_0320!C8</f>
        <v>BRD</v>
      </c>
      <c r="D8" s="43">
        <f t="shared" si="0"/>
        <v>461788</v>
      </c>
      <c r="E8" s="43">
        <v>216587</v>
      </c>
      <c r="F8" s="87">
        <v>245201</v>
      </c>
      <c r="G8" s="4"/>
      <c r="H8" s="4"/>
    </row>
    <row r="9" spans="2:8">
      <c r="B9" s="35">
        <f>k_total_tec_0320!B9</f>
        <v>5</v>
      </c>
      <c r="C9" s="36" t="str">
        <f>k_total_tec_0320!C9</f>
        <v>VITAL</v>
      </c>
      <c r="D9" s="43">
        <f t="shared" si="0"/>
        <v>941929</v>
      </c>
      <c r="E9" s="43">
        <v>442310</v>
      </c>
      <c r="F9" s="87">
        <v>499619</v>
      </c>
      <c r="G9" s="4"/>
      <c r="H9" s="4"/>
    </row>
    <row r="10" spans="2:8">
      <c r="B10" s="35">
        <f>k_total_tec_0320!B10</f>
        <v>6</v>
      </c>
      <c r="C10" s="36" t="str">
        <f>k_total_tec_0320!C10</f>
        <v>ARIPI</v>
      </c>
      <c r="D10" s="43">
        <f t="shared" si="0"/>
        <v>776713</v>
      </c>
      <c r="E10" s="43">
        <v>366880</v>
      </c>
      <c r="F10" s="87">
        <v>409833</v>
      </c>
      <c r="G10" s="4"/>
      <c r="H10" s="4"/>
    </row>
    <row r="11" spans="2:8">
      <c r="B11" s="35">
        <f>k_total_tec_0320!B11</f>
        <v>7</v>
      </c>
      <c r="C11" s="36" t="s">
        <v>144</v>
      </c>
      <c r="D11" s="43">
        <f t="shared" si="0"/>
        <v>2022127</v>
      </c>
      <c r="E11" s="43">
        <v>1001312</v>
      </c>
      <c r="F11" s="87">
        <v>1020815</v>
      </c>
      <c r="G11" s="4"/>
      <c r="H11" s="4"/>
    </row>
    <row r="12" spans="2:8" ht="13.5" thickBot="1">
      <c r="B12" s="164" t="s">
        <v>5</v>
      </c>
      <c r="C12" s="165"/>
      <c r="D12" s="79">
        <f>SUM(D5:D11)</f>
        <v>7531201</v>
      </c>
      <c r="E12" s="79">
        <f>SUM(E5:E11)</f>
        <v>3612183</v>
      </c>
      <c r="F12" s="90">
        <f>SUM(F5:F11)</f>
        <v>3919018</v>
      </c>
      <c r="G12" s="4"/>
      <c r="H12" s="4"/>
    </row>
    <row r="14" spans="2:8">
      <c r="B14" s="9"/>
      <c r="C14" s="10"/>
    </row>
    <row r="15" spans="2:8">
      <c r="B15" s="13"/>
      <c r="C15" s="13"/>
    </row>
  </sheetData>
  <mergeCells count="6">
    <mergeCell ref="B2:F2"/>
    <mergeCell ref="B12:C12"/>
    <mergeCell ref="D3:D4"/>
    <mergeCell ref="E3:F3"/>
    <mergeCell ref="B3:B4"/>
    <mergeCell ref="C3:C4"/>
  </mergeCells>
  <phoneticPr fontId="0" type="noConversion"/>
  <printOptions horizontalCentered="1" verticalCentered="1"/>
  <pageMargins left="0.74803149606299202" right="0.74803149606299202" top="0.98425196850393704" bottom="0.98425196850393704" header="0.511811023622047" footer="0.511811023622047"/>
  <pageSetup orientation="portrait" r:id="rId1"/>
  <headerFooter alignWithMargins="0"/>
</worksheet>
</file>

<file path=xl/worksheets/sheet14.xml><?xml version="1.0" encoding="utf-8"?>
<worksheet xmlns="http://schemas.openxmlformats.org/spreadsheetml/2006/main" xmlns:r="http://schemas.openxmlformats.org/officeDocument/2006/relationships">
  <dimension ref="A1"/>
  <sheetViews>
    <sheetView zoomScaleNormal="100" workbookViewId="0">
      <selection activeCell="O43" sqref="O43"/>
    </sheetView>
  </sheetViews>
  <sheetFormatPr defaultRowHeight="12.75"/>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sheetPr>
    <pageSetUpPr fitToPage="1"/>
  </sheetPr>
  <dimension ref="B1:P17"/>
  <sheetViews>
    <sheetView zoomScaleNormal="100" workbookViewId="0">
      <selection activeCell="F21" sqref="F21"/>
    </sheetView>
  </sheetViews>
  <sheetFormatPr defaultColWidth="11.42578125" defaultRowHeight="12.75"/>
  <cols>
    <col min="2" max="2" width="5" customWidth="1"/>
    <col min="3" max="3" width="18.28515625" style="6" customWidth="1"/>
    <col min="4" max="4" width="17.140625" customWidth="1"/>
    <col min="5" max="5" width="9" bestFit="1" customWidth="1"/>
    <col min="6" max="7" width="10.140625" bestFit="1" customWidth="1"/>
    <col min="8" max="8" width="11.28515625" bestFit="1" customWidth="1"/>
    <col min="9" max="9" width="9" bestFit="1" customWidth="1"/>
    <col min="10" max="11" width="10.140625" bestFit="1" customWidth="1"/>
    <col min="12" max="12" width="11.28515625" bestFit="1" customWidth="1"/>
    <col min="13" max="13" width="9.85546875" bestFit="1" customWidth="1"/>
    <col min="14" max="15" width="10.140625" bestFit="1" customWidth="1"/>
    <col min="16" max="16" width="11.28515625" bestFit="1" customWidth="1"/>
    <col min="17" max="17" width="10" customWidth="1"/>
  </cols>
  <sheetData>
    <row r="1" spans="2:16" ht="13.5" thickBot="1"/>
    <row r="2" spans="2:16" ht="40.5" customHeight="1">
      <c r="B2" s="166" t="s">
        <v>258</v>
      </c>
      <c r="C2" s="167"/>
      <c r="D2" s="167"/>
      <c r="E2" s="167"/>
      <c r="F2" s="167"/>
      <c r="G2" s="167"/>
      <c r="H2" s="167"/>
      <c r="I2" s="167"/>
      <c r="J2" s="167"/>
      <c r="K2" s="167"/>
      <c r="L2" s="167"/>
      <c r="M2" s="167"/>
      <c r="N2" s="167"/>
      <c r="O2" s="167"/>
      <c r="P2" s="168"/>
    </row>
    <row r="3" spans="2:16" ht="23.25" customHeight="1">
      <c r="B3" s="103" t="s">
        <v>4</v>
      </c>
      <c r="C3" s="98" t="s">
        <v>120</v>
      </c>
      <c r="D3" s="98" t="s">
        <v>98</v>
      </c>
      <c r="E3" s="169"/>
      <c r="F3" s="170"/>
      <c r="G3" s="170"/>
      <c r="H3" s="171"/>
      <c r="I3" s="98" t="s">
        <v>100</v>
      </c>
      <c r="J3" s="98"/>
      <c r="K3" s="98"/>
      <c r="L3" s="98"/>
      <c r="M3" s="98"/>
      <c r="N3" s="98"/>
      <c r="O3" s="98"/>
      <c r="P3" s="109"/>
    </row>
    <row r="4" spans="2:16" ht="23.25" customHeight="1">
      <c r="B4" s="103"/>
      <c r="C4" s="98"/>
      <c r="D4" s="98"/>
      <c r="E4" s="98" t="s">
        <v>5</v>
      </c>
      <c r="F4" s="98"/>
      <c r="G4" s="98"/>
      <c r="H4" s="98"/>
      <c r="I4" s="98" t="s">
        <v>123</v>
      </c>
      <c r="J4" s="98"/>
      <c r="K4" s="98"/>
      <c r="L4" s="98"/>
      <c r="M4" s="98" t="s">
        <v>124</v>
      </c>
      <c r="N4" s="98"/>
      <c r="O4" s="98"/>
      <c r="P4" s="109"/>
    </row>
    <row r="5" spans="2:16" ht="47.25" customHeight="1">
      <c r="B5" s="103"/>
      <c r="C5" s="98"/>
      <c r="D5" s="98"/>
      <c r="E5" s="26" t="s">
        <v>125</v>
      </c>
      <c r="F5" s="26" t="s">
        <v>126</v>
      </c>
      <c r="G5" s="26" t="s">
        <v>141</v>
      </c>
      <c r="H5" s="26" t="s">
        <v>140</v>
      </c>
      <c r="I5" s="26" t="s">
        <v>125</v>
      </c>
      <c r="J5" s="26" t="s">
        <v>126</v>
      </c>
      <c r="K5" s="26" t="s">
        <v>141</v>
      </c>
      <c r="L5" s="26" t="s">
        <v>140</v>
      </c>
      <c r="M5" s="26" t="s">
        <v>125</v>
      </c>
      <c r="N5" s="26" t="s">
        <v>126</v>
      </c>
      <c r="O5" s="26" t="s">
        <v>141</v>
      </c>
      <c r="P5" s="37" t="s">
        <v>140</v>
      </c>
    </row>
    <row r="6" spans="2:16" ht="18" hidden="1" customHeight="1">
      <c r="B6" s="22"/>
      <c r="C6" s="14"/>
      <c r="D6" s="15" t="s">
        <v>127</v>
      </c>
      <c r="E6" s="15" t="s">
        <v>128</v>
      </c>
      <c r="F6" s="15" t="s">
        <v>129</v>
      </c>
      <c r="G6" s="15"/>
      <c r="H6" s="15" t="s">
        <v>130</v>
      </c>
      <c r="I6" s="15" t="s">
        <v>128</v>
      </c>
      <c r="J6" s="15" t="s">
        <v>129</v>
      </c>
      <c r="K6" s="15"/>
      <c r="L6" s="15" t="s">
        <v>130</v>
      </c>
      <c r="M6" s="15" t="s">
        <v>131</v>
      </c>
      <c r="N6" s="15" t="s">
        <v>132</v>
      </c>
      <c r="O6" s="15"/>
      <c r="P6" s="16" t="s">
        <v>133</v>
      </c>
    </row>
    <row r="7" spans="2:16" ht="15">
      <c r="B7" s="31">
        <f>k_total_tec_0320!B5</f>
        <v>1</v>
      </c>
      <c r="C7" s="32" t="str">
        <f>k_total_tec_0320!C5</f>
        <v>METROPOLITAN LIFE</v>
      </c>
      <c r="D7" s="33">
        <f>SUM(E7+F7+G7+H7)</f>
        <v>1053349</v>
      </c>
      <c r="E7" s="33">
        <f>I7+M7</f>
        <v>102186</v>
      </c>
      <c r="F7" s="33">
        <f>J7+N7</f>
        <v>349390</v>
      </c>
      <c r="G7" s="33">
        <f>K7+O7</f>
        <v>362232</v>
      </c>
      <c r="H7" s="33">
        <f>L7+P7</f>
        <v>239541</v>
      </c>
      <c r="I7" s="33">
        <v>46666</v>
      </c>
      <c r="J7" s="33">
        <v>163403</v>
      </c>
      <c r="K7" s="33">
        <v>170802</v>
      </c>
      <c r="L7" s="33">
        <v>122048</v>
      </c>
      <c r="M7" s="33">
        <v>55520</v>
      </c>
      <c r="N7" s="33">
        <v>185987</v>
      </c>
      <c r="O7" s="33">
        <v>191430</v>
      </c>
      <c r="P7" s="34">
        <v>117493</v>
      </c>
    </row>
    <row r="8" spans="2:16" ht="15">
      <c r="B8" s="35">
        <f>k_total_tec_0320!B6</f>
        <v>2</v>
      </c>
      <c r="C8" s="32" t="str">
        <f>k_total_tec_0320!C6</f>
        <v>AZT VIITORUL TAU</v>
      </c>
      <c r="D8" s="33">
        <f t="shared" ref="D8:D13" si="0">SUM(E8+F8+G8+H8)</f>
        <v>1599681</v>
      </c>
      <c r="E8" s="33">
        <f t="shared" ref="E8:E13" si="1">I8+M8</f>
        <v>101919</v>
      </c>
      <c r="F8" s="33">
        <f t="shared" ref="F8:F13" si="2">J8+N8</f>
        <v>378334</v>
      </c>
      <c r="G8" s="33">
        <f t="shared" ref="G8:G13" si="3">K8+O8</f>
        <v>650336</v>
      </c>
      <c r="H8" s="33">
        <f t="shared" ref="H8:H13" si="4">L8+P8</f>
        <v>469092</v>
      </c>
      <c r="I8" s="33">
        <v>46523</v>
      </c>
      <c r="J8" s="33">
        <v>176005</v>
      </c>
      <c r="K8" s="33">
        <v>304968</v>
      </c>
      <c r="L8" s="33">
        <v>236326</v>
      </c>
      <c r="M8" s="33">
        <v>55396</v>
      </c>
      <c r="N8" s="33">
        <v>202329</v>
      </c>
      <c r="O8" s="33">
        <v>345368</v>
      </c>
      <c r="P8" s="34">
        <v>232766</v>
      </c>
    </row>
    <row r="9" spans="2:16" ht="15">
      <c r="B9" s="35">
        <f>k_total_tec_0320!B7</f>
        <v>3</v>
      </c>
      <c r="C9" s="36" t="str">
        <f>k_total_tec_0320!C7</f>
        <v>BCR</v>
      </c>
      <c r="D9" s="33">
        <f t="shared" si="0"/>
        <v>675614</v>
      </c>
      <c r="E9" s="33">
        <f t="shared" si="1"/>
        <v>106352</v>
      </c>
      <c r="F9" s="33">
        <f t="shared" si="2"/>
        <v>280585</v>
      </c>
      <c r="G9" s="33">
        <f t="shared" si="3"/>
        <v>167644</v>
      </c>
      <c r="H9" s="33">
        <f t="shared" si="4"/>
        <v>121033</v>
      </c>
      <c r="I9" s="33">
        <v>48454</v>
      </c>
      <c r="J9" s="33">
        <v>133323</v>
      </c>
      <c r="K9" s="33">
        <v>77299</v>
      </c>
      <c r="L9" s="33">
        <v>59277</v>
      </c>
      <c r="M9" s="33">
        <v>57898</v>
      </c>
      <c r="N9" s="33">
        <v>147262</v>
      </c>
      <c r="O9" s="33">
        <v>90345</v>
      </c>
      <c r="P9" s="34">
        <v>61756</v>
      </c>
    </row>
    <row r="10" spans="2:16" ht="15">
      <c r="B10" s="35">
        <f>k_total_tec_0320!B8</f>
        <v>4</v>
      </c>
      <c r="C10" s="36" t="str">
        <f>k_total_tec_0320!C8</f>
        <v>BRD</v>
      </c>
      <c r="D10" s="33">
        <f t="shared" si="0"/>
        <v>461788</v>
      </c>
      <c r="E10" s="33">
        <f t="shared" si="1"/>
        <v>110263</v>
      </c>
      <c r="F10" s="33">
        <f t="shared" si="2"/>
        <v>206925</v>
      </c>
      <c r="G10" s="33">
        <f t="shared" si="3"/>
        <v>97618</v>
      </c>
      <c r="H10" s="33">
        <f t="shared" si="4"/>
        <v>46982</v>
      </c>
      <c r="I10" s="33">
        <v>50254</v>
      </c>
      <c r="J10" s="33">
        <v>98837</v>
      </c>
      <c r="K10" s="33">
        <v>44906</v>
      </c>
      <c r="L10" s="33">
        <v>22590</v>
      </c>
      <c r="M10" s="33">
        <v>60009</v>
      </c>
      <c r="N10" s="33">
        <v>108088</v>
      </c>
      <c r="O10" s="33">
        <v>52712</v>
      </c>
      <c r="P10" s="34">
        <v>24392</v>
      </c>
    </row>
    <row r="11" spans="2:16" ht="15">
      <c r="B11" s="35">
        <f>k_total_tec_0320!B9</f>
        <v>5</v>
      </c>
      <c r="C11" s="36" t="str">
        <f>k_total_tec_0320!C9</f>
        <v>VITAL</v>
      </c>
      <c r="D11" s="33">
        <f t="shared" si="0"/>
        <v>941929</v>
      </c>
      <c r="E11" s="33">
        <f t="shared" si="1"/>
        <v>102970</v>
      </c>
      <c r="F11" s="33">
        <f t="shared" si="2"/>
        <v>365021</v>
      </c>
      <c r="G11" s="33">
        <f t="shared" si="3"/>
        <v>295027</v>
      </c>
      <c r="H11" s="33">
        <f t="shared" si="4"/>
        <v>178911</v>
      </c>
      <c r="I11" s="33">
        <v>47044</v>
      </c>
      <c r="J11" s="33">
        <v>171128</v>
      </c>
      <c r="K11" s="33">
        <v>134587</v>
      </c>
      <c r="L11" s="33">
        <v>89551</v>
      </c>
      <c r="M11" s="33">
        <v>55926</v>
      </c>
      <c r="N11" s="33">
        <v>193893</v>
      </c>
      <c r="O11" s="33">
        <v>160440</v>
      </c>
      <c r="P11" s="34">
        <v>89360</v>
      </c>
    </row>
    <row r="12" spans="2:16" ht="15">
      <c r="B12" s="35">
        <f>k_total_tec_0320!B10</f>
        <v>6</v>
      </c>
      <c r="C12" s="36" t="str">
        <f>k_total_tec_0320!C10</f>
        <v>ARIPI</v>
      </c>
      <c r="D12" s="33">
        <f t="shared" si="0"/>
        <v>776713</v>
      </c>
      <c r="E12" s="33">
        <f t="shared" si="1"/>
        <v>101781</v>
      </c>
      <c r="F12" s="33">
        <f t="shared" si="2"/>
        <v>274352</v>
      </c>
      <c r="G12" s="33">
        <f t="shared" si="3"/>
        <v>241600</v>
      </c>
      <c r="H12" s="33">
        <f t="shared" si="4"/>
        <v>158980</v>
      </c>
      <c r="I12" s="33">
        <v>46459</v>
      </c>
      <c r="J12" s="33">
        <v>128589</v>
      </c>
      <c r="K12" s="33">
        <v>111623</v>
      </c>
      <c r="L12" s="33">
        <v>80209</v>
      </c>
      <c r="M12" s="33">
        <v>55322</v>
      </c>
      <c r="N12" s="33">
        <v>145763</v>
      </c>
      <c r="O12" s="33">
        <v>129977</v>
      </c>
      <c r="P12" s="34">
        <v>78771</v>
      </c>
    </row>
    <row r="13" spans="2:16" ht="15">
      <c r="B13" s="35">
        <f>k_total_tec_0320!B11</f>
        <v>7</v>
      </c>
      <c r="C13" s="36" t="s">
        <v>144</v>
      </c>
      <c r="D13" s="33">
        <f t="shared" si="0"/>
        <v>2022127</v>
      </c>
      <c r="E13" s="33">
        <f t="shared" si="1"/>
        <v>116764</v>
      </c>
      <c r="F13" s="33">
        <f t="shared" si="2"/>
        <v>414831</v>
      </c>
      <c r="G13" s="33">
        <f t="shared" si="3"/>
        <v>856713</v>
      </c>
      <c r="H13" s="33">
        <f t="shared" si="4"/>
        <v>633819</v>
      </c>
      <c r="I13" s="33">
        <v>53920</v>
      </c>
      <c r="J13" s="33">
        <v>195550</v>
      </c>
      <c r="K13" s="33">
        <v>423797</v>
      </c>
      <c r="L13" s="33">
        <v>328045</v>
      </c>
      <c r="M13" s="33">
        <v>62844</v>
      </c>
      <c r="N13" s="33">
        <v>219281</v>
      </c>
      <c r="O13" s="33">
        <v>432916</v>
      </c>
      <c r="P13" s="34">
        <v>305774</v>
      </c>
    </row>
    <row r="14" spans="2:16" ht="15.75" thickBot="1">
      <c r="B14" s="114" t="s">
        <v>5</v>
      </c>
      <c r="C14" s="115"/>
      <c r="D14" s="29">
        <f t="shared" ref="D14:P14" si="5">SUM(D7:D13)</f>
        <v>7531201</v>
      </c>
      <c r="E14" s="29">
        <f t="shared" si="5"/>
        <v>742235</v>
      </c>
      <c r="F14" s="29">
        <f t="shared" si="5"/>
        <v>2269438</v>
      </c>
      <c r="G14" s="29">
        <f t="shared" si="5"/>
        <v>2671170</v>
      </c>
      <c r="H14" s="29">
        <f t="shared" si="5"/>
        <v>1848358</v>
      </c>
      <c r="I14" s="29">
        <f t="shared" si="5"/>
        <v>339320</v>
      </c>
      <c r="J14" s="29">
        <f t="shared" si="5"/>
        <v>1066835</v>
      </c>
      <c r="K14" s="29">
        <f t="shared" si="5"/>
        <v>1267982</v>
      </c>
      <c r="L14" s="29">
        <f t="shared" si="5"/>
        <v>938046</v>
      </c>
      <c r="M14" s="29">
        <f t="shared" si="5"/>
        <v>402915</v>
      </c>
      <c r="N14" s="29">
        <f t="shared" si="5"/>
        <v>1202603</v>
      </c>
      <c r="O14" s="29">
        <f t="shared" si="5"/>
        <v>1403188</v>
      </c>
      <c r="P14" s="30">
        <f t="shared" si="5"/>
        <v>910312</v>
      </c>
    </row>
    <row r="16" spans="2:16">
      <c r="B16" s="9"/>
      <c r="C16" s="10"/>
      <c r="E16" s="4"/>
      <c r="I16" s="4"/>
    </row>
    <row r="17" spans="2:3">
      <c r="B17" s="13"/>
      <c r="C17" s="13"/>
    </row>
  </sheetData>
  <mergeCells count="10">
    <mergeCell ref="B2:P2"/>
    <mergeCell ref="E3:H3"/>
    <mergeCell ref="B14:C14"/>
    <mergeCell ref="B3:B5"/>
    <mergeCell ref="C3:C5"/>
    <mergeCell ref="I3:P3"/>
    <mergeCell ref="I4:L4"/>
    <mergeCell ref="M4:P4"/>
    <mergeCell ref="D3:D5"/>
    <mergeCell ref="E4:H4"/>
  </mergeCells>
  <phoneticPr fontId="0" type="noConversion"/>
  <printOptions horizontalCentered="1" verticalCentered="1"/>
  <pageMargins left="0.74803149606299202" right="0.74803149606299202" top="0.98425196850393704" bottom="0.98425196850393704" header="0.511811023622047" footer="0.511811023622047"/>
  <pageSetup paperSize="9" scale="81" orientation="landscape" r:id="rId1"/>
  <headerFooter alignWithMargins="0"/>
</worksheet>
</file>

<file path=xl/worksheets/sheet16.xml><?xml version="1.0" encoding="utf-8"?>
<worksheet xmlns="http://schemas.openxmlformats.org/spreadsheetml/2006/main" xmlns:r="http://schemas.openxmlformats.org/officeDocument/2006/relationships">
  <dimension ref="A1"/>
  <sheetViews>
    <sheetView workbookViewId="0">
      <selection activeCell="G38" sqref="G38"/>
    </sheetView>
  </sheetViews>
  <sheetFormatPr defaultRowHeight="12.7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B1:K17"/>
  <sheetViews>
    <sheetView topLeftCell="A10" zoomScaleNormal="100" workbookViewId="0">
      <selection activeCell="D21" sqref="D21"/>
    </sheetView>
  </sheetViews>
  <sheetFormatPr defaultRowHeight="12.75"/>
  <cols>
    <col min="2" max="2" width="6.42578125" customWidth="1"/>
    <col min="3" max="3" width="19" customWidth="1"/>
    <col min="4" max="4" width="20" customWidth="1"/>
    <col min="5" max="5" width="17.7109375" customWidth="1"/>
    <col min="6" max="6" width="14.28515625" customWidth="1"/>
    <col min="7" max="7" width="12.5703125" customWidth="1"/>
    <col min="8" max="9" width="15.7109375" customWidth="1"/>
    <col min="10" max="10" width="14.28515625" customWidth="1"/>
    <col min="11" max="11" width="15" customWidth="1"/>
  </cols>
  <sheetData>
    <row r="1" spans="2:11" ht="13.5" thickBot="1"/>
    <row r="2" spans="2:11" ht="41.25" customHeight="1">
      <c r="B2" s="99" t="s">
        <v>216</v>
      </c>
      <c r="C2" s="100"/>
      <c r="D2" s="100"/>
      <c r="E2" s="100"/>
      <c r="F2" s="100"/>
      <c r="G2" s="100"/>
      <c r="H2" s="100"/>
      <c r="I2" s="100"/>
      <c r="J2" s="100"/>
      <c r="K2" s="101"/>
    </row>
    <row r="3" spans="2:11" ht="57" customHeight="1">
      <c r="B3" s="103" t="s">
        <v>4</v>
      </c>
      <c r="C3" s="98" t="s">
        <v>120</v>
      </c>
      <c r="D3" s="98" t="s">
        <v>158</v>
      </c>
      <c r="E3" s="98" t="s">
        <v>99</v>
      </c>
      <c r="F3" s="98"/>
      <c r="G3" s="98" t="s">
        <v>234</v>
      </c>
      <c r="H3" s="98"/>
      <c r="I3" s="98"/>
      <c r="J3" s="98" t="s">
        <v>100</v>
      </c>
      <c r="K3" s="109"/>
    </row>
    <row r="4" spans="2:11" ht="119.25" customHeight="1">
      <c r="B4" s="103" t="s">
        <v>4</v>
      </c>
      <c r="C4" s="98"/>
      <c r="D4" s="98"/>
      <c r="E4" s="26" t="s">
        <v>10</v>
      </c>
      <c r="F4" s="26" t="s">
        <v>101</v>
      </c>
      <c r="G4" s="26" t="s">
        <v>10</v>
      </c>
      <c r="H4" s="26" t="s">
        <v>102</v>
      </c>
      <c r="I4" s="26" t="s">
        <v>101</v>
      </c>
      <c r="J4" s="26" t="s">
        <v>235</v>
      </c>
      <c r="K4" s="37" t="s">
        <v>236</v>
      </c>
    </row>
    <row r="5" spans="2:11" ht="15">
      <c r="B5" s="31">
        <f>[1]k_total_tec_0609!A10</f>
        <v>1</v>
      </c>
      <c r="C5" s="32" t="s">
        <v>145</v>
      </c>
      <c r="D5" s="33">
        <v>1053349</v>
      </c>
      <c r="E5" s="33">
        <v>531690</v>
      </c>
      <c r="F5" s="39">
        <v>19663</v>
      </c>
      <c r="G5" s="33">
        <v>24297</v>
      </c>
      <c r="H5" s="39">
        <f t="shared" ref="H5:H12" si="0">G5/$G$12</f>
        <v>0.13885269510355233</v>
      </c>
      <c r="I5" s="39">
        <f t="shared" ref="I5:I12" si="1">G5/D5</f>
        <v>2.3066429075263753E-2</v>
      </c>
      <c r="J5" s="33">
        <v>22607</v>
      </c>
      <c r="K5" s="34">
        <v>1690</v>
      </c>
    </row>
    <row r="6" spans="2:11" ht="15">
      <c r="B6" s="35">
        <v>2</v>
      </c>
      <c r="C6" s="32" t="str">
        <f>[1]k_total_tec_0609!B12</f>
        <v>AZT VIITORUL TAU</v>
      </c>
      <c r="D6" s="33">
        <v>1599681</v>
      </c>
      <c r="E6" s="33">
        <v>835126</v>
      </c>
      <c r="F6" s="39">
        <v>27744</v>
      </c>
      <c r="G6" s="33">
        <v>35766</v>
      </c>
      <c r="H6" s="39">
        <f t="shared" si="0"/>
        <v>0.20439583047592924</v>
      </c>
      <c r="I6" s="39">
        <f t="shared" si="1"/>
        <v>2.2358207667653739E-2</v>
      </c>
      <c r="J6" s="33">
        <v>33365</v>
      </c>
      <c r="K6" s="34">
        <v>2401</v>
      </c>
    </row>
    <row r="7" spans="2:11" ht="15">
      <c r="B7" s="35">
        <v>3</v>
      </c>
      <c r="C7" s="36" t="str">
        <f>[1]k_total_tec_0609!B13</f>
        <v>BCR</v>
      </c>
      <c r="D7" s="33">
        <v>675614</v>
      </c>
      <c r="E7" s="33">
        <v>322164</v>
      </c>
      <c r="F7" s="39">
        <v>12313</v>
      </c>
      <c r="G7" s="33">
        <v>14964</v>
      </c>
      <c r="H7" s="39">
        <f t="shared" si="0"/>
        <v>8.5516390069949252E-2</v>
      </c>
      <c r="I7" s="39">
        <f t="shared" si="1"/>
        <v>2.2148741737145768E-2</v>
      </c>
      <c r="J7" s="33">
        <v>13962</v>
      </c>
      <c r="K7" s="34">
        <v>1002</v>
      </c>
    </row>
    <row r="8" spans="2:11" ht="15">
      <c r="B8" s="35">
        <v>4</v>
      </c>
      <c r="C8" s="36" t="str">
        <f>[1]k_total_tec_0609!B15</f>
        <v>BRD</v>
      </c>
      <c r="D8" s="33">
        <v>461788</v>
      </c>
      <c r="E8" s="33">
        <v>213929</v>
      </c>
      <c r="F8" s="39">
        <v>8756</v>
      </c>
      <c r="G8" s="33">
        <v>10157</v>
      </c>
      <c r="H8" s="39">
        <f t="shared" si="0"/>
        <v>5.8045306999497094E-2</v>
      </c>
      <c r="I8" s="39">
        <f t="shared" si="1"/>
        <v>2.1994941401682157E-2</v>
      </c>
      <c r="J8" s="33">
        <v>9509</v>
      </c>
      <c r="K8" s="34">
        <v>648</v>
      </c>
    </row>
    <row r="9" spans="2:11" ht="15">
      <c r="B9" s="35">
        <v>5</v>
      </c>
      <c r="C9" s="36" t="str">
        <f>[1]k_total_tec_0609!B16</f>
        <v>VITAL</v>
      </c>
      <c r="D9" s="33">
        <v>941929</v>
      </c>
      <c r="E9" s="33">
        <v>445487</v>
      </c>
      <c r="F9" s="39">
        <v>15610</v>
      </c>
      <c r="G9" s="33">
        <v>20357</v>
      </c>
      <c r="H9" s="39">
        <f t="shared" si="0"/>
        <v>0.11633635075206876</v>
      </c>
      <c r="I9" s="39">
        <f t="shared" si="1"/>
        <v>2.1612032329400625E-2</v>
      </c>
      <c r="J9" s="33">
        <v>18980</v>
      </c>
      <c r="K9" s="34">
        <v>1377</v>
      </c>
    </row>
    <row r="10" spans="2:11" ht="15">
      <c r="B10" s="35">
        <v>6</v>
      </c>
      <c r="C10" s="36" t="str">
        <f>[1]k_total_tec_0609!B18</f>
        <v>ARIPI</v>
      </c>
      <c r="D10" s="33">
        <v>776713</v>
      </c>
      <c r="E10" s="33">
        <v>385315</v>
      </c>
      <c r="F10" s="39">
        <v>13863</v>
      </c>
      <c r="G10" s="33">
        <v>18578</v>
      </c>
      <c r="H10" s="39">
        <f t="shared" si="0"/>
        <v>0.10616970694463494</v>
      </c>
      <c r="I10" s="39">
        <f t="shared" si="1"/>
        <v>2.3918744761578601E-2</v>
      </c>
      <c r="J10" s="33">
        <v>17488</v>
      </c>
      <c r="K10" s="34">
        <v>1090</v>
      </c>
    </row>
    <row r="11" spans="2:11" ht="15">
      <c r="B11" s="35">
        <v>7</v>
      </c>
      <c r="C11" s="36" t="s">
        <v>144</v>
      </c>
      <c r="D11" s="33">
        <v>2022127</v>
      </c>
      <c r="E11" s="33">
        <v>1128921</v>
      </c>
      <c r="F11" s="39">
        <v>39714</v>
      </c>
      <c r="G11" s="33">
        <v>50865</v>
      </c>
      <c r="H11" s="39">
        <f t="shared" si="0"/>
        <v>0.2906837196543684</v>
      </c>
      <c r="I11" s="39">
        <f t="shared" si="1"/>
        <v>2.515420643708333E-2</v>
      </c>
      <c r="J11" s="33">
        <v>47406</v>
      </c>
      <c r="K11" s="34">
        <v>3459</v>
      </c>
    </row>
    <row r="12" spans="2:11" ht="15.75" thickBot="1">
      <c r="B12" s="27" t="s">
        <v>5</v>
      </c>
      <c r="C12" s="28"/>
      <c r="D12" s="29">
        <f>SUM(D5:D11)</f>
        <v>7531201</v>
      </c>
      <c r="E12" s="29">
        <f>SUM(E5:E11)</f>
        <v>3862632</v>
      </c>
      <c r="F12" s="38">
        <f>E12/D12</f>
        <v>0.51288393444817104</v>
      </c>
      <c r="G12" s="29">
        <f>SUM(G5:G11)</f>
        <v>174984</v>
      </c>
      <c r="H12" s="38">
        <f t="shared" si="0"/>
        <v>1</v>
      </c>
      <c r="I12" s="38">
        <f t="shared" si="1"/>
        <v>2.3234541210624973E-2</v>
      </c>
      <c r="J12" s="29">
        <f>SUM(J5:J11)</f>
        <v>163317</v>
      </c>
      <c r="K12" s="30">
        <f>SUM(K5:K11)</f>
        <v>11667</v>
      </c>
    </row>
    <row r="13" spans="2:11">
      <c r="C13" s="6"/>
      <c r="D13" s="4"/>
      <c r="E13" s="4"/>
    </row>
    <row r="14" spans="2:11" ht="14.25" customHeight="1">
      <c r="B14" s="105" t="s">
        <v>103</v>
      </c>
      <c r="C14" s="105"/>
      <c r="D14" s="105"/>
      <c r="E14" s="105"/>
      <c r="F14" s="105"/>
      <c r="G14" s="105"/>
      <c r="H14" s="105"/>
      <c r="I14" s="105"/>
      <c r="J14" s="105"/>
      <c r="K14" s="105"/>
    </row>
    <row r="15" spans="2:11" ht="33.75" customHeight="1">
      <c r="B15" s="106" t="s">
        <v>134</v>
      </c>
      <c r="C15" s="106"/>
      <c r="D15" s="106"/>
      <c r="E15" s="106"/>
      <c r="F15" s="106"/>
      <c r="G15" s="106"/>
      <c r="H15" s="106"/>
      <c r="I15" s="106"/>
      <c r="J15" s="106"/>
      <c r="K15" s="106"/>
    </row>
    <row r="16" spans="2:11" ht="30.75" customHeight="1">
      <c r="B16" s="105" t="s">
        <v>104</v>
      </c>
      <c r="C16" s="105"/>
      <c r="D16" s="105"/>
      <c r="E16" s="105"/>
      <c r="F16" s="105"/>
      <c r="G16" s="105"/>
      <c r="H16" s="105"/>
      <c r="I16" s="105"/>
      <c r="J16" s="105"/>
      <c r="K16" s="105"/>
    </row>
    <row r="17" spans="2:11" ht="192.75" customHeight="1">
      <c r="B17" s="107" t="s">
        <v>217</v>
      </c>
      <c r="C17" s="108"/>
      <c r="D17" s="108"/>
      <c r="E17" s="108"/>
      <c r="F17" s="108"/>
      <c r="G17" s="108"/>
      <c r="H17" s="108"/>
      <c r="I17" s="108"/>
      <c r="J17" s="108"/>
      <c r="K17" s="108"/>
    </row>
  </sheetData>
  <mergeCells count="11">
    <mergeCell ref="B2:K2"/>
    <mergeCell ref="B14:K14"/>
    <mergeCell ref="B15:K15"/>
    <mergeCell ref="B16:K16"/>
    <mergeCell ref="B17:K17"/>
    <mergeCell ref="J3:K3"/>
    <mergeCell ref="B3:B4"/>
    <mergeCell ref="C3:C4"/>
    <mergeCell ref="D3:D4"/>
    <mergeCell ref="E3:F3"/>
    <mergeCell ref="G3:I3"/>
  </mergeCells>
  <phoneticPr fontId="29" type="noConversion"/>
  <printOptions horizontalCentered="1" verticalCentered="1"/>
  <pageMargins left="0" right="0" top="0.98425196850393704" bottom="0" header="0.51181102362204722" footer="0.51181102362204722"/>
  <pageSetup scale="80" orientation="landscape"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B1:O22"/>
  <sheetViews>
    <sheetView zoomScaleNormal="100" workbookViewId="0">
      <selection activeCell="J16" sqref="J16"/>
    </sheetView>
  </sheetViews>
  <sheetFormatPr defaultRowHeight="12.75"/>
  <cols>
    <col min="2" max="2" width="5.28515625" customWidth="1"/>
    <col min="3" max="3" width="18.85546875" customWidth="1"/>
    <col min="4" max="18" width="13.5703125" customWidth="1"/>
  </cols>
  <sheetData>
    <row r="1" spans="2:15" ht="13.5" thickBot="1"/>
    <row r="2" spans="2:15" ht="40.5" customHeight="1">
      <c r="B2" s="99" t="s">
        <v>231</v>
      </c>
      <c r="C2" s="111"/>
      <c r="D2" s="111"/>
      <c r="E2" s="111"/>
      <c r="F2" s="111"/>
      <c r="G2" s="111"/>
      <c r="H2" s="111"/>
      <c r="I2" s="111"/>
      <c r="J2" s="111"/>
      <c r="K2" s="111"/>
      <c r="L2" s="111"/>
      <c r="M2" s="111"/>
      <c r="N2" s="111"/>
      <c r="O2" s="112"/>
    </row>
    <row r="3" spans="2:15">
      <c r="B3" s="103" t="s">
        <v>4</v>
      </c>
      <c r="C3" s="98" t="s">
        <v>135</v>
      </c>
      <c r="D3" s="113" t="s">
        <v>146</v>
      </c>
      <c r="E3" s="113" t="s">
        <v>151</v>
      </c>
      <c r="F3" s="113" t="s">
        <v>154</v>
      </c>
      <c r="G3" s="113" t="s">
        <v>159</v>
      </c>
      <c r="H3" s="113" t="s">
        <v>163</v>
      </c>
      <c r="I3" s="113" t="s">
        <v>167</v>
      </c>
      <c r="J3" s="113" t="s">
        <v>171</v>
      </c>
      <c r="K3" s="113" t="s">
        <v>175</v>
      </c>
      <c r="L3" s="113" t="s">
        <v>180</v>
      </c>
      <c r="M3" s="113" t="s">
        <v>183</v>
      </c>
      <c r="N3" s="113" t="s">
        <v>187</v>
      </c>
      <c r="O3" s="110" t="s">
        <v>191</v>
      </c>
    </row>
    <row r="4" spans="2:15">
      <c r="B4" s="103"/>
      <c r="C4" s="98"/>
      <c r="D4" s="98"/>
      <c r="E4" s="98"/>
      <c r="F4" s="98"/>
      <c r="G4" s="98"/>
      <c r="H4" s="98"/>
      <c r="I4" s="98"/>
      <c r="J4" s="98"/>
      <c r="K4" s="98"/>
      <c r="L4" s="98"/>
      <c r="M4" s="98"/>
      <c r="N4" s="98"/>
      <c r="O4" s="109"/>
    </row>
    <row r="5" spans="2:15" ht="15">
      <c r="B5" s="31">
        <v>1</v>
      </c>
      <c r="C5" s="32" t="s">
        <v>145</v>
      </c>
      <c r="D5" s="33">
        <v>1019864</v>
      </c>
      <c r="E5" s="33">
        <v>1021798</v>
      </c>
      <c r="F5" s="33">
        <v>1022784</v>
      </c>
      <c r="G5" s="33">
        <v>1024464</v>
      </c>
      <c r="H5" s="33">
        <v>1026176</v>
      </c>
      <c r="I5" s="33">
        <v>1027875</v>
      </c>
      <c r="J5" s="33">
        <v>1029356</v>
      </c>
      <c r="K5" s="33">
        <v>1031770</v>
      </c>
      <c r="L5" s="33">
        <v>1035952</v>
      </c>
      <c r="M5" s="33">
        <v>1041464</v>
      </c>
      <c r="N5" s="33">
        <v>1044619</v>
      </c>
      <c r="O5" s="34">
        <v>1047723</v>
      </c>
    </row>
    <row r="6" spans="2:15" ht="15">
      <c r="B6" s="35">
        <v>2</v>
      </c>
      <c r="C6" s="32" t="s">
        <v>115</v>
      </c>
      <c r="D6" s="33">
        <v>1567753</v>
      </c>
      <c r="E6" s="33">
        <v>1569630</v>
      </c>
      <c r="F6" s="33">
        <v>1570570</v>
      </c>
      <c r="G6" s="33">
        <v>1572208</v>
      </c>
      <c r="H6" s="33">
        <v>1573900</v>
      </c>
      <c r="I6" s="33">
        <v>1574775</v>
      </c>
      <c r="J6" s="33">
        <v>1576208</v>
      </c>
      <c r="K6" s="33">
        <v>1578589</v>
      </c>
      <c r="L6" s="33">
        <v>1582721</v>
      </c>
      <c r="M6" s="33">
        <v>1588181</v>
      </c>
      <c r="N6" s="33">
        <v>1591284</v>
      </c>
      <c r="O6" s="34">
        <v>1594317</v>
      </c>
    </row>
    <row r="7" spans="2:15" ht="15">
      <c r="B7" s="35">
        <v>3</v>
      </c>
      <c r="C7" s="36" t="s">
        <v>0</v>
      </c>
      <c r="D7" s="33">
        <v>640003</v>
      </c>
      <c r="E7" s="33">
        <v>642081</v>
      </c>
      <c r="F7" s="33">
        <v>643216</v>
      </c>
      <c r="G7" s="33">
        <v>644995</v>
      </c>
      <c r="H7" s="33">
        <v>646896</v>
      </c>
      <c r="I7" s="33">
        <v>648807</v>
      </c>
      <c r="J7" s="33">
        <v>650504</v>
      </c>
      <c r="K7" s="33">
        <v>653105</v>
      </c>
      <c r="L7" s="33">
        <v>657487</v>
      </c>
      <c r="M7" s="33">
        <v>663180</v>
      </c>
      <c r="N7" s="33">
        <v>666493</v>
      </c>
      <c r="O7" s="34">
        <v>669678</v>
      </c>
    </row>
    <row r="8" spans="2:15" ht="15">
      <c r="B8" s="35">
        <v>4</v>
      </c>
      <c r="C8" s="36" t="s">
        <v>1</v>
      </c>
      <c r="D8" s="33">
        <v>425222</v>
      </c>
      <c r="E8" s="33">
        <v>427268</v>
      </c>
      <c r="F8" s="33">
        <v>428409</v>
      </c>
      <c r="G8" s="33">
        <v>430279</v>
      </c>
      <c r="H8" s="33">
        <v>432186</v>
      </c>
      <c r="I8" s="33">
        <v>434137</v>
      </c>
      <c r="J8" s="33">
        <v>435949</v>
      </c>
      <c r="K8" s="33">
        <v>438587</v>
      </c>
      <c r="L8" s="33">
        <v>443080</v>
      </c>
      <c r="M8" s="33">
        <v>448978</v>
      </c>
      <c r="N8" s="33">
        <v>452364</v>
      </c>
      <c r="O8" s="34">
        <v>455603</v>
      </c>
    </row>
    <row r="9" spans="2:15" ht="15">
      <c r="B9" s="35">
        <v>5</v>
      </c>
      <c r="C9" s="36" t="s">
        <v>116</v>
      </c>
      <c r="D9" s="33">
        <v>908628</v>
      </c>
      <c r="E9" s="33">
        <v>910584</v>
      </c>
      <c r="F9" s="33">
        <v>911586</v>
      </c>
      <c r="G9" s="33">
        <v>913316</v>
      </c>
      <c r="H9" s="33">
        <v>915068</v>
      </c>
      <c r="I9" s="33">
        <v>916807</v>
      </c>
      <c r="J9" s="33">
        <v>918309</v>
      </c>
      <c r="K9" s="33">
        <v>920746</v>
      </c>
      <c r="L9" s="33">
        <v>924936</v>
      </c>
      <c r="M9" s="33">
        <v>929930</v>
      </c>
      <c r="N9" s="33">
        <v>933120</v>
      </c>
      <c r="O9" s="34">
        <v>936241</v>
      </c>
    </row>
    <row r="10" spans="2:15" ht="15">
      <c r="B10" s="35">
        <v>6</v>
      </c>
      <c r="C10" s="36" t="s">
        <v>117</v>
      </c>
      <c r="D10" s="33">
        <v>742854</v>
      </c>
      <c r="E10" s="33">
        <v>744794</v>
      </c>
      <c r="F10" s="33">
        <v>745807</v>
      </c>
      <c r="G10" s="33">
        <v>747543</v>
      </c>
      <c r="H10" s="33">
        <v>749305</v>
      </c>
      <c r="I10" s="33">
        <v>751056</v>
      </c>
      <c r="J10" s="33">
        <v>752569</v>
      </c>
      <c r="K10" s="33">
        <v>754995</v>
      </c>
      <c r="L10" s="33">
        <v>759186</v>
      </c>
      <c r="M10" s="33">
        <v>764711</v>
      </c>
      <c r="N10" s="33">
        <v>767899</v>
      </c>
      <c r="O10" s="34">
        <v>771035</v>
      </c>
    </row>
    <row r="11" spans="2:15" ht="15">
      <c r="B11" s="35">
        <v>7</v>
      </c>
      <c r="C11" s="36" t="s">
        <v>144</v>
      </c>
      <c r="D11" s="33">
        <v>1988889</v>
      </c>
      <c r="E11" s="33">
        <v>1990795</v>
      </c>
      <c r="F11" s="33">
        <v>1991803</v>
      </c>
      <c r="G11" s="33">
        <v>1993493</v>
      </c>
      <c r="H11" s="33">
        <v>1995226</v>
      </c>
      <c r="I11" s="33">
        <v>1996887</v>
      </c>
      <c r="J11" s="33">
        <v>1998354</v>
      </c>
      <c r="K11" s="33">
        <v>2000774</v>
      </c>
      <c r="L11" s="33">
        <v>2004925</v>
      </c>
      <c r="M11" s="33">
        <v>2010351</v>
      </c>
      <c r="N11" s="33">
        <v>2013484</v>
      </c>
      <c r="O11" s="34">
        <v>2016565</v>
      </c>
    </row>
    <row r="12" spans="2:15" ht="15.75" thickBot="1">
      <c r="B12" s="117" t="s">
        <v>2</v>
      </c>
      <c r="C12" s="118"/>
      <c r="D12" s="45">
        <f t="shared" ref="D12:O12" si="0">SUM(D5:D11)</f>
        <v>7293213</v>
      </c>
      <c r="E12" s="45">
        <f t="shared" si="0"/>
        <v>7306950</v>
      </c>
      <c r="F12" s="45">
        <f t="shared" si="0"/>
        <v>7314175</v>
      </c>
      <c r="G12" s="40">
        <f t="shared" si="0"/>
        <v>7326298</v>
      </c>
      <c r="H12" s="40">
        <f t="shared" si="0"/>
        <v>7338757</v>
      </c>
      <c r="I12" s="40">
        <f t="shared" si="0"/>
        <v>7350344</v>
      </c>
      <c r="J12" s="40">
        <f t="shared" si="0"/>
        <v>7361249</v>
      </c>
      <c r="K12" s="40">
        <f t="shared" si="0"/>
        <v>7378566</v>
      </c>
      <c r="L12" s="40">
        <f t="shared" si="0"/>
        <v>7408287</v>
      </c>
      <c r="M12" s="40">
        <f t="shared" si="0"/>
        <v>7446795</v>
      </c>
      <c r="N12" s="40">
        <f t="shared" si="0"/>
        <v>7469263</v>
      </c>
      <c r="O12" s="41">
        <f t="shared" si="0"/>
        <v>7491162</v>
      </c>
    </row>
    <row r="13" spans="2:15">
      <c r="B13" s="119" t="s">
        <v>4</v>
      </c>
      <c r="C13" s="120" t="s">
        <v>135</v>
      </c>
      <c r="D13" s="121" t="s">
        <v>195</v>
      </c>
      <c r="E13" s="121" t="s">
        <v>199</v>
      </c>
      <c r="F13" s="116" t="s">
        <v>204</v>
      </c>
    </row>
    <row r="14" spans="2:15" ht="29.25" customHeight="1">
      <c r="B14" s="103"/>
      <c r="C14" s="98"/>
      <c r="D14" s="98"/>
      <c r="E14" s="98"/>
      <c r="F14" s="109"/>
    </row>
    <row r="15" spans="2:15" ht="15">
      <c r="B15" s="48">
        <v>1</v>
      </c>
      <c r="C15" s="52" t="s">
        <v>145</v>
      </c>
      <c r="D15" s="33">
        <v>1050331</v>
      </c>
      <c r="E15" s="33">
        <v>1052230</v>
      </c>
      <c r="F15" s="34">
        <v>1053349</v>
      </c>
    </row>
    <row r="16" spans="2:15" ht="15">
      <c r="B16" s="48">
        <v>2</v>
      </c>
      <c r="C16" s="52" t="s">
        <v>115</v>
      </c>
      <c r="D16" s="33">
        <v>1596807</v>
      </c>
      <c r="E16" s="33">
        <v>1598630</v>
      </c>
      <c r="F16" s="34">
        <v>1599681</v>
      </c>
    </row>
    <row r="17" spans="2:6" ht="15">
      <c r="B17" s="48">
        <v>3</v>
      </c>
      <c r="C17" s="43" t="s">
        <v>0</v>
      </c>
      <c r="D17" s="33">
        <v>672383</v>
      </c>
      <c r="E17" s="33">
        <v>674421</v>
      </c>
      <c r="F17" s="34">
        <v>675614</v>
      </c>
    </row>
    <row r="18" spans="2:6" ht="15">
      <c r="B18" s="48">
        <v>4</v>
      </c>
      <c r="C18" s="43" t="s">
        <v>1</v>
      </c>
      <c r="D18" s="33">
        <v>458329</v>
      </c>
      <c r="E18" s="33">
        <v>460462</v>
      </c>
      <c r="F18" s="34">
        <v>461788</v>
      </c>
    </row>
    <row r="19" spans="2:6" ht="15">
      <c r="B19" s="48">
        <v>5</v>
      </c>
      <c r="C19" s="42" t="s">
        <v>116</v>
      </c>
      <c r="D19" s="33">
        <v>938865</v>
      </c>
      <c r="E19" s="33">
        <v>940802</v>
      </c>
      <c r="F19" s="34">
        <v>941929</v>
      </c>
    </row>
    <row r="20" spans="2:6" ht="15">
      <c r="B20" s="48">
        <v>6</v>
      </c>
      <c r="C20" s="42" t="s">
        <v>117</v>
      </c>
      <c r="D20" s="33">
        <v>773647</v>
      </c>
      <c r="E20" s="33">
        <v>775567</v>
      </c>
      <c r="F20" s="34">
        <v>776713</v>
      </c>
    </row>
    <row r="21" spans="2:6" ht="15">
      <c r="B21" s="48">
        <v>7</v>
      </c>
      <c r="C21" s="42" t="s">
        <v>144</v>
      </c>
      <c r="D21" s="33">
        <v>2019196</v>
      </c>
      <c r="E21" s="33">
        <v>2021089</v>
      </c>
      <c r="F21" s="34">
        <v>2022127</v>
      </c>
    </row>
    <row r="22" spans="2:6" ht="15.75" thickBot="1">
      <c r="B22" s="114" t="s">
        <v>2</v>
      </c>
      <c r="C22" s="115"/>
      <c r="D22" s="29">
        <v>7509558</v>
      </c>
      <c r="E22" s="40">
        <f>SUM(E15:E21)</f>
        <v>7523201</v>
      </c>
      <c r="F22" s="41">
        <f>SUM(F15:F21)</f>
        <v>7531201</v>
      </c>
    </row>
  </sheetData>
  <mergeCells count="22">
    <mergeCell ref="B22:C22"/>
    <mergeCell ref="J3:J4"/>
    <mergeCell ref="K3:K4"/>
    <mergeCell ref="L3:L4"/>
    <mergeCell ref="M3:M4"/>
    <mergeCell ref="I3:I4"/>
    <mergeCell ref="F13:F14"/>
    <mergeCell ref="B12:C12"/>
    <mergeCell ref="B13:B14"/>
    <mergeCell ref="C13:C14"/>
    <mergeCell ref="D13:D14"/>
    <mergeCell ref="E13:E14"/>
    <mergeCell ref="O3:O4"/>
    <mergeCell ref="B2:O2"/>
    <mergeCell ref="B3:B4"/>
    <mergeCell ref="C3:C4"/>
    <mergeCell ref="D3:D4"/>
    <mergeCell ref="E3:E4"/>
    <mergeCell ref="F3:F4"/>
    <mergeCell ref="G3:G4"/>
    <mergeCell ref="H3:H4"/>
    <mergeCell ref="N3:N4"/>
  </mergeCells>
  <phoneticPr fontId="0" type="noConversion"/>
  <printOptions horizontalCentered="1" verticalCentered="1"/>
  <pageMargins left="0" right="0" top="0" bottom="0" header="0" footer="0"/>
  <pageSetup paperSize="8" orientation="landscape" r:id="rId1"/>
  <headerFooter alignWithMargins="0"/>
</worksheet>
</file>

<file path=xl/worksheets/sheet4.xml><?xml version="1.0" encoding="utf-8"?>
<worksheet xmlns="http://schemas.openxmlformats.org/spreadsheetml/2006/main" xmlns:r="http://schemas.openxmlformats.org/officeDocument/2006/relationships">
  <dimension ref="B1:S24"/>
  <sheetViews>
    <sheetView zoomScaleNormal="100" workbookViewId="0">
      <selection activeCell="I21" sqref="I21"/>
    </sheetView>
  </sheetViews>
  <sheetFormatPr defaultRowHeight="12.75"/>
  <cols>
    <col min="2" max="2" width="5.140625" customWidth="1"/>
    <col min="3" max="3" width="19" customWidth="1"/>
    <col min="4" max="18" width="17.5703125" customWidth="1"/>
    <col min="19" max="19" width="18.42578125" customWidth="1"/>
    <col min="25" max="25" width="16.7109375" customWidth="1"/>
  </cols>
  <sheetData>
    <row r="1" spans="2:19" ht="13.5" thickBot="1"/>
    <row r="2" spans="2:19" ht="39" customHeight="1">
      <c r="B2" s="99" t="s">
        <v>232</v>
      </c>
      <c r="C2" s="111"/>
      <c r="D2" s="111"/>
      <c r="E2" s="111"/>
      <c r="F2" s="111"/>
      <c r="G2" s="111"/>
      <c r="H2" s="111"/>
      <c r="I2" s="111"/>
      <c r="J2" s="111"/>
      <c r="K2" s="111"/>
      <c r="L2" s="111"/>
      <c r="M2" s="111"/>
      <c r="N2" s="111"/>
      <c r="O2" s="112"/>
    </row>
    <row r="3" spans="2:19">
      <c r="B3" s="103" t="s">
        <v>4</v>
      </c>
      <c r="C3" s="98" t="s">
        <v>135</v>
      </c>
      <c r="D3" s="122" t="s">
        <v>146</v>
      </c>
      <c r="E3" s="122" t="s">
        <v>151</v>
      </c>
      <c r="F3" s="122" t="s">
        <v>154</v>
      </c>
      <c r="G3" s="122" t="s">
        <v>159</v>
      </c>
      <c r="H3" s="122" t="s">
        <v>163</v>
      </c>
      <c r="I3" s="122" t="s">
        <v>167</v>
      </c>
      <c r="J3" s="122" t="s">
        <v>171</v>
      </c>
      <c r="K3" s="122" t="s">
        <v>175</v>
      </c>
      <c r="L3" s="122" t="s">
        <v>180</v>
      </c>
      <c r="M3" s="122" t="s">
        <v>183</v>
      </c>
      <c r="N3" s="122" t="s">
        <v>187</v>
      </c>
      <c r="O3" s="128" t="s">
        <v>191</v>
      </c>
    </row>
    <row r="4" spans="2:19">
      <c r="B4" s="103"/>
      <c r="C4" s="98"/>
      <c r="D4" s="122"/>
      <c r="E4" s="122"/>
      <c r="F4" s="122"/>
      <c r="G4" s="122"/>
      <c r="H4" s="122"/>
      <c r="I4" s="122"/>
      <c r="J4" s="122"/>
      <c r="K4" s="122"/>
      <c r="L4" s="122"/>
      <c r="M4" s="122"/>
      <c r="N4" s="122"/>
      <c r="O4" s="128"/>
    </row>
    <row r="5" spans="2:19" ht="25.5">
      <c r="B5" s="103"/>
      <c r="C5" s="98"/>
      <c r="D5" s="46" t="s">
        <v>218</v>
      </c>
      <c r="E5" s="46" t="s">
        <v>219</v>
      </c>
      <c r="F5" s="46" t="s">
        <v>220</v>
      </c>
      <c r="G5" s="46" t="s">
        <v>221</v>
      </c>
      <c r="H5" s="46" t="s">
        <v>222</v>
      </c>
      <c r="I5" s="46" t="s">
        <v>223</v>
      </c>
      <c r="J5" s="46" t="s">
        <v>224</v>
      </c>
      <c r="K5" s="46" t="s">
        <v>225</v>
      </c>
      <c r="L5" s="46" t="s">
        <v>226</v>
      </c>
      <c r="M5" s="46" t="s">
        <v>226</v>
      </c>
      <c r="N5" s="46" t="s">
        <v>227</v>
      </c>
      <c r="O5" s="47" t="s">
        <v>228</v>
      </c>
    </row>
    <row r="6" spans="2:19" ht="15">
      <c r="B6" s="48">
        <v>1</v>
      </c>
      <c r="C6" s="52" t="s">
        <v>145</v>
      </c>
      <c r="D6" s="33">
        <v>19260003.787480272</v>
      </c>
      <c r="E6" s="33">
        <v>19568459.85845986</v>
      </c>
      <c r="F6" s="33">
        <v>20618365.156384565</v>
      </c>
      <c r="G6" s="33">
        <v>20857038.455840334</v>
      </c>
      <c r="H6" s="33">
        <v>22733924.058656976</v>
      </c>
      <c r="I6" s="33">
        <v>20917222.950680993</v>
      </c>
      <c r="J6" s="33">
        <v>20641178.99227098</v>
      </c>
      <c r="K6" s="33">
        <v>21668030.53242493</v>
      </c>
      <c r="L6" s="33">
        <v>21085399.861719292</v>
      </c>
      <c r="M6" s="33">
        <v>20412830.259770162</v>
      </c>
      <c r="N6" s="33">
        <v>20591778.689210679</v>
      </c>
      <c r="O6" s="34">
        <v>23220967.573221754</v>
      </c>
    </row>
    <row r="7" spans="2:19" ht="15">
      <c r="B7" s="48">
        <v>2</v>
      </c>
      <c r="C7" s="52" t="s">
        <v>115</v>
      </c>
      <c r="D7" s="33">
        <v>29477636.822724879</v>
      </c>
      <c r="E7" s="33">
        <v>29969075.579075579</v>
      </c>
      <c r="F7" s="33">
        <v>31280972.756107297</v>
      </c>
      <c r="G7" s="33">
        <v>31543119.431099072</v>
      </c>
      <c r="H7" s="33">
        <v>34430986.983898915</v>
      </c>
      <c r="I7" s="33">
        <v>31800893.959901873</v>
      </c>
      <c r="J7" s="33">
        <v>31290501.11922963</v>
      </c>
      <c r="K7" s="33">
        <v>32630151.400454201</v>
      </c>
      <c r="L7" s="33">
        <v>31893116.763393324</v>
      </c>
      <c r="M7" s="33">
        <v>30864124.714797057</v>
      </c>
      <c r="N7" s="33">
        <v>30892979.618314218</v>
      </c>
      <c r="O7" s="34">
        <v>34975886.820083678</v>
      </c>
    </row>
    <row r="8" spans="2:19" ht="15">
      <c r="B8" s="48">
        <v>3</v>
      </c>
      <c r="C8" s="42" t="s">
        <v>0</v>
      </c>
      <c r="D8" s="33">
        <v>10213825.355076274</v>
      </c>
      <c r="E8" s="33">
        <v>10370345.660345661</v>
      </c>
      <c r="F8" s="33">
        <v>10802721.028420191</v>
      </c>
      <c r="G8" s="33">
        <v>10998092.234756291</v>
      </c>
      <c r="H8" s="33">
        <v>11948043.358830241</v>
      </c>
      <c r="I8" s="33">
        <v>11168495.051180104</v>
      </c>
      <c r="J8" s="33">
        <v>11024379.566668075</v>
      </c>
      <c r="K8" s="33">
        <v>11479717.596097233</v>
      </c>
      <c r="L8" s="33">
        <v>11345566.846152235</v>
      </c>
      <c r="M8" s="33">
        <v>10992834.44623532</v>
      </c>
      <c r="N8" s="33">
        <v>11102882.522809073</v>
      </c>
      <c r="O8" s="34">
        <v>12370497.90794979</v>
      </c>
    </row>
    <row r="9" spans="2:19" ht="15">
      <c r="B9" s="48">
        <v>4</v>
      </c>
      <c r="C9" s="42" t="s">
        <v>1</v>
      </c>
      <c r="D9" s="33">
        <v>6599051.2361914776</v>
      </c>
      <c r="E9" s="33">
        <v>6708226.3382263388</v>
      </c>
      <c r="F9" s="33">
        <v>7186163.5893881153</v>
      </c>
      <c r="G9" s="33">
        <v>7171503.1005947217</v>
      </c>
      <c r="H9" s="33">
        <v>7703923.8473566333</v>
      </c>
      <c r="I9" s="33">
        <v>7284405.9301243555</v>
      </c>
      <c r="J9" s="33">
        <v>7216579.1696583182</v>
      </c>
      <c r="K9" s="33">
        <v>7481653.8396837404</v>
      </c>
      <c r="L9" s="33">
        <v>7419236.9419011502</v>
      </c>
      <c r="M9" s="33">
        <v>7264262.4495007638</v>
      </c>
      <c r="N9" s="33">
        <v>7352239.6836025771</v>
      </c>
      <c r="O9" s="34">
        <v>8319742.8870292883</v>
      </c>
    </row>
    <row r="10" spans="2:19" ht="15">
      <c r="B10" s="48">
        <v>5</v>
      </c>
      <c r="C10" s="42" t="s">
        <v>116</v>
      </c>
      <c r="D10" s="33">
        <v>14568336.875328774</v>
      </c>
      <c r="E10" s="33">
        <v>14774091.434091434</v>
      </c>
      <c r="F10" s="33">
        <v>15457361.522465184</v>
      </c>
      <c r="G10" s="33">
        <v>15614939.363796059</v>
      </c>
      <c r="H10" s="33">
        <v>17136984.110214259</v>
      </c>
      <c r="I10" s="33">
        <v>15880827.76414855</v>
      </c>
      <c r="J10" s="33">
        <v>15626476.749588206</v>
      </c>
      <c r="K10" s="33">
        <v>16293828.118428798</v>
      </c>
      <c r="L10" s="33">
        <v>15957306.668901507</v>
      </c>
      <c r="M10" s="33">
        <v>15484476.168547086</v>
      </c>
      <c r="N10" s="33">
        <v>15638228.007031053</v>
      </c>
      <c r="O10" s="34">
        <v>17472273.640167363</v>
      </c>
      <c r="P10" s="4"/>
      <c r="Q10" s="4"/>
      <c r="R10" s="4"/>
      <c r="S10" s="4"/>
    </row>
    <row r="11" spans="2:19" ht="15">
      <c r="B11" s="48">
        <v>6</v>
      </c>
      <c r="C11" s="42" t="s">
        <v>117</v>
      </c>
      <c r="D11" s="33">
        <v>12662958.022093633</v>
      </c>
      <c r="E11" s="33">
        <v>12874524.664524665</v>
      </c>
      <c r="F11" s="33">
        <v>13471044.384229209</v>
      </c>
      <c r="G11" s="33">
        <v>13639219.031090606</v>
      </c>
      <c r="H11" s="33">
        <v>14736877.403541395</v>
      </c>
      <c r="I11" s="33">
        <v>13826093.39311395</v>
      </c>
      <c r="J11" s="33">
        <v>13559828.314397939</v>
      </c>
      <c r="K11" s="33">
        <v>14141023.425014719</v>
      </c>
      <c r="L11" s="33">
        <v>13886568.333717447</v>
      </c>
      <c r="M11" s="33">
        <v>13513886.295606304</v>
      </c>
      <c r="N11" s="33">
        <v>13660586.130409306</v>
      </c>
      <c r="O11" s="34">
        <v>15242751.255230125</v>
      </c>
    </row>
    <row r="12" spans="2:19" ht="15">
      <c r="B12" s="48">
        <v>7</v>
      </c>
      <c r="C12" s="42" t="s">
        <v>144</v>
      </c>
      <c r="D12" s="33">
        <v>45856859.337190948</v>
      </c>
      <c r="E12" s="33">
        <v>46725394.485394485</v>
      </c>
      <c r="F12" s="33">
        <v>49355899.342533663</v>
      </c>
      <c r="G12" s="33">
        <v>49619025.799487822</v>
      </c>
      <c r="H12" s="33">
        <v>54161210.117060393</v>
      </c>
      <c r="I12" s="33">
        <v>49586689.789357923</v>
      </c>
      <c r="J12" s="33">
        <v>48825425.729611009</v>
      </c>
      <c r="K12" s="33">
        <v>51628429.430566065</v>
      </c>
      <c r="L12" s="33">
        <v>49652530.956022546</v>
      </c>
      <c r="M12" s="33">
        <v>48015781.299060136</v>
      </c>
      <c r="N12" s="33">
        <v>48141001.925169498</v>
      </c>
      <c r="O12" s="34">
        <v>54742432.217573218</v>
      </c>
    </row>
    <row r="13" spans="2:19" ht="15.75" thickBot="1">
      <c r="B13" s="117" t="s">
        <v>2</v>
      </c>
      <c r="C13" s="118"/>
      <c r="D13" s="49">
        <f t="shared" ref="D13:O13" si="0">SUM(D6:D12)</f>
        <v>138638671.43608627</v>
      </c>
      <c r="E13" s="49">
        <f t="shared" si="0"/>
        <v>140990118.02011803</v>
      </c>
      <c r="F13" s="49">
        <f t="shared" si="0"/>
        <v>148172527.77952823</v>
      </c>
      <c r="G13" s="49">
        <f t="shared" si="0"/>
        <v>149442937.4166649</v>
      </c>
      <c r="H13" s="29">
        <f t="shared" si="0"/>
        <v>162851949.8795588</v>
      </c>
      <c r="I13" s="29">
        <f t="shared" si="0"/>
        <v>150464628.83850774</v>
      </c>
      <c r="J13" s="29">
        <f t="shared" si="0"/>
        <v>148184369.64142415</v>
      </c>
      <c r="K13" s="29">
        <f t="shared" si="0"/>
        <v>155322834.3426697</v>
      </c>
      <c r="L13" s="29">
        <f t="shared" si="0"/>
        <v>151239726.37180752</v>
      </c>
      <c r="M13" s="29">
        <f t="shared" si="0"/>
        <v>146548195.63351685</v>
      </c>
      <c r="N13" s="29">
        <f t="shared" si="0"/>
        <v>147379696.5765464</v>
      </c>
      <c r="O13" s="30">
        <f t="shared" si="0"/>
        <v>166344552.30125523</v>
      </c>
    </row>
    <row r="14" spans="2:19">
      <c r="B14" s="119" t="s">
        <v>4</v>
      </c>
      <c r="C14" s="120" t="s">
        <v>135</v>
      </c>
      <c r="D14" s="129" t="s">
        <v>195</v>
      </c>
      <c r="E14" s="120" t="s">
        <v>199</v>
      </c>
      <c r="F14" s="123" t="s">
        <v>204</v>
      </c>
      <c r="G14" s="125" t="s">
        <v>2</v>
      </c>
    </row>
    <row r="15" spans="2:19">
      <c r="B15" s="103"/>
      <c r="C15" s="98"/>
      <c r="D15" s="122"/>
      <c r="E15" s="98"/>
      <c r="F15" s="124"/>
      <c r="G15" s="126"/>
    </row>
    <row r="16" spans="2:19" ht="25.5">
      <c r="B16" s="103"/>
      <c r="C16" s="98"/>
      <c r="D16" s="46" t="s">
        <v>229</v>
      </c>
      <c r="E16" s="46" t="s">
        <v>230</v>
      </c>
      <c r="F16" s="46" t="s">
        <v>233</v>
      </c>
      <c r="G16" s="127"/>
    </row>
    <row r="17" spans="2:15" ht="15">
      <c r="B17" s="48">
        <v>1</v>
      </c>
      <c r="C17" s="52" t="s">
        <v>145</v>
      </c>
      <c r="D17" s="33">
        <v>22491397.043643422</v>
      </c>
      <c r="E17" s="33">
        <v>20979120.967741933</v>
      </c>
      <c r="F17" s="44">
        <v>21627117.912051581</v>
      </c>
      <c r="G17" s="34">
        <v>316672836.09955764</v>
      </c>
    </row>
    <row r="18" spans="2:15" ht="15">
      <c r="B18" s="48">
        <v>2</v>
      </c>
      <c r="C18" s="52" t="s">
        <v>115</v>
      </c>
      <c r="D18" s="33">
        <v>34236775.259094104</v>
      </c>
      <c r="E18" s="33">
        <v>31598583.953680728</v>
      </c>
      <c r="F18" s="44">
        <v>32245258.927095387</v>
      </c>
      <c r="G18" s="34">
        <v>479130064.10895002</v>
      </c>
    </row>
    <row r="19" spans="2:15" ht="15">
      <c r="B19" s="48">
        <v>3</v>
      </c>
      <c r="C19" s="42" t="s">
        <v>0</v>
      </c>
      <c r="D19" s="33">
        <v>12054175.647219125</v>
      </c>
      <c r="E19" s="33">
        <v>11349814.929693962</v>
      </c>
      <c r="F19" s="44">
        <v>11487159.034551166</v>
      </c>
      <c r="G19" s="34">
        <v>168708551.18598473</v>
      </c>
    </row>
    <row r="20" spans="2:15" ht="15">
      <c r="B20" s="48">
        <v>4</v>
      </c>
      <c r="C20" s="42" t="s">
        <v>1</v>
      </c>
      <c r="D20" s="33">
        <v>8001928.4446096038</v>
      </c>
      <c r="E20" s="33">
        <v>7524514.2679900741</v>
      </c>
      <c r="F20" s="44">
        <v>7792646.5118201356</v>
      </c>
      <c r="G20" s="34">
        <v>111026078.23767728</v>
      </c>
    </row>
    <row r="21" spans="2:15" ht="15">
      <c r="B21" s="48">
        <v>5</v>
      </c>
      <c r="C21" s="42" t="s">
        <v>116</v>
      </c>
      <c r="D21" s="33">
        <v>17041061.976134442</v>
      </c>
      <c r="E21" s="33">
        <v>16024917.700578989</v>
      </c>
      <c r="F21" s="44">
        <v>16225731.112580592</v>
      </c>
      <c r="G21" s="34">
        <v>239196841.21200231</v>
      </c>
    </row>
    <row r="22" spans="2:15" ht="15">
      <c r="B22" s="48">
        <v>6</v>
      </c>
      <c r="C22" s="42" t="s">
        <v>117</v>
      </c>
      <c r="D22" s="33">
        <v>14792292.208596557</v>
      </c>
      <c r="E22" s="33">
        <v>13893449.131513646</v>
      </c>
      <c r="F22" s="44">
        <v>14201090.882790543</v>
      </c>
      <c r="G22" s="34">
        <v>208102192.87587008</v>
      </c>
    </row>
    <row r="23" spans="2:15" ht="15">
      <c r="B23" s="48">
        <v>7</v>
      </c>
      <c r="C23" s="42" t="s">
        <v>144</v>
      </c>
      <c r="D23" s="33">
        <v>52901368.34716545</v>
      </c>
      <c r="E23" s="33">
        <v>49373600.703060381</v>
      </c>
      <c r="F23" s="44">
        <v>51202761.613489836</v>
      </c>
      <c r="G23" s="34">
        <v>749788411.0927434</v>
      </c>
    </row>
    <row r="24" spans="2:15" ht="15.75" thickBot="1">
      <c r="B24" s="114" t="s">
        <v>2</v>
      </c>
      <c r="C24" s="115"/>
      <c r="D24" s="29">
        <v>161518998.92646271</v>
      </c>
      <c r="E24" s="29">
        <f>SUM(E17:E23)</f>
        <v>150744001.65425971</v>
      </c>
      <c r="F24" s="29">
        <f>SUM(F17:F23)</f>
        <v>154781765.99437925</v>
      </c>
      <c r="G24" s="30">
        <v>2272624974.8127851</v>
      </c>
      <c r="H24" s="4"/>
      <c r="I24" s="4"/>
      <c r="J24" s="4"/>
      <c r="K24" s="4"/>
      <c r="L24" s="4"/>
      <c r="M24" s="4"/>
      <c r="N24" s="4"/>
      <c r="O24" s="4"/>
    </row>
  </sheetData>
  <mergeCells count="23">
    <mergeCell ref="B24:C24"/>
    <mergeCell ref="F14:F15"/>
    <mergeCell ref="G14:G16"/>
    <mergeCell ref="O3:O4"/>
    <mergeCell ref="B13:C13"/>
    <mergeCell ref="B14:B16"/>
    <mergeCell ref="C14:C16"/>
    <mergeCell ref="D14:D15"/>
    <mergeCell ref="E14:E15"/>
    <mergeCell ref="I3:I4"/>
    <mergeCell ref="B2:O2"/>
    <mergeCell ref="B3:B5"/>
    <mergeCell ref="C3:C5"/>
    <mergeCell ref="D3:D4"/>
    <mergeCell ref="E3:E4"/>
    <mergeCell ref="F3:F4"/>
    <mergeCell ref="G3:G4"/>
    <mergeCell ref="H3:H4"/>
    <mergeCell ref="J3:J4"/>
    <mergeCell ref="K3:K4"/>
    <mergeCell ref="L3:L4"/>
    <mergeCell ref="M3:M4"/>
    <mergeCell ref="N3:N4"/>
  </mergeCells>
  <phoneticPr fontId="29" type="noConversion"/>
  <pageMargins left="0.28000000000000003" right="0.23" top="1" bottom="1" header="0.5" footer="0.5"/>
  <pageSetup paperSize="8" scale="47" orientation="landscape" r:id="rId1"/>
  <headerFooter alignWithMargins="0"/>
</worksheet>
</file>

<file path=xl/worksheets/sheet5.xml><?xml version="1.0" encoding="utf-8"?>
<worksheet xmlns="http://schemas.openxmlformats.org/spreadsheetml/2006/main" xmlns:r="http://schemas.openxmlformats.org/officeDocument/2006/relationships">
  <dimension ref="B2:N11"/>
  <sheetViews>
    <sheetView zoomScaleNormal="100" workbookViewId="0">
      <selection activeCell="I8" sqref="I8"/>
    </sheetView>
  </sheetViews>
  <sheetFormatPr defaultRowHeight="12.75"/>
  <cols>
    <col min="2" max="2" width="10.42578125" bestFit="1" customWidth="1"/>
    <col min="3" max="4" width="16.28515625" bestFit="1" customWidth="1"/>
    <col min="5" max="6" width="15.85546875" bestFit="1" customWidth="1"/>
    <col min="7" max="7" width="15.42578125" bestFit="1" customWidth="1"/>
    <col min="8" max="8" width="14.85546875" bestFit="1" customWidth="1"/>
    <col min="9" max="9" width="15.42578125" bestFit="1" customWidth="1"/>
    <col min="10" max="12" width="15.85546875" bestFit="1" customWidth="1"/>
    <col min="13" max="13" width="16.28515625" bestFit="1" customWidth="1"/>
    <col min="14" max="14" width="15.85546875" bestFit="1" customWidth="1"/>
    <col min="15" max="17" width="13.140625" bestFit="1" customWidth="1"/>
  </cols>
  <sheetData>
    <row r="2" spans="2:14" ht="25.5">
      <c r="B2" s="20"/>
      <c r="C2" s="53" t="s">
        <v>147</v>
      </c>
      <c r="D2" s="53" t="s">
        <v>152</v>
      </c>
      <c r="E2" s="53" t="s">
        <v>155</v>
      </c>
      <c r="F2" s="53" t="s">
        <v>160</v>
      </c>
      <c r="G2" s="53" t="s">
        <v>165</v>
      </c>
      <c r="H2" s="53" t="s">
        <v>168</v>
      </c>
      <c r="I2" s="53" t="s">
        <v>176</v>
      </c>
      <c r="J2" s="53" t="s">
        <v>177</v>
      </c>
      <c r="K2" s="53" t="s">
        <v>181</v>
      </c>
      <c r="L2" s="53" t="s">
        <v>184</v>
      </c>
      <c r="M2" s="53" t="s">
        <v>190</v>
      </c>
      <c r="N2" s="53" t="s">
        <v>192</v>
      </c>
    </row>
    <row r="3" spans="2:14" ht="15">
      <c r="B3" s="54" t="s">
        <v>105</v>
      </c>
      <c r="C3" s="33">
        <v>138638671.43608627</v>
      </c>
      <c r="D3" s="33">
        <v>140990118</v>
      </c>
      <c r="E3" s="33">
        <v>148172527.77952823</v>
      </c>
      <c r="F3" s="33">
        <v>149442937.4166649</v>
      </c>
      <c r="G3" s="33">
        <v>162851949.8795588</v>
      </c>
      <c r="H3" s="33">
        <v>150464629</v>
      </c>
      <c r="I3" s="33">
        <v>148184369.64142415</v>
      </c>
      <c r="J3" s="33">
        <v>155322834.3426697</v>
      </c>
      <c r="K3" s="33">
        <v>151239726.37180752</v>
      </c>
      <c r="L3" s="33">
        <v>146548195.63351685</v>
      </c>
      <c r="M3" s="33">
        <v>147379697</v>
      </c>
      <c r="N3" s="33">
        <v>166344552</v>
      </c>
    </row>
    <row r="4" spans="2:14" ht="15">
      <c r="B4" s="54" t="s">
        <v>106</v>
      </c>
      <c r="C4" s="33">
        <v>658880286</v>
      </c>
      <c r="D4" s="33">
        <v>671380843</v>
      </c>
      <c r="E4" s="33">
        <v>705404953</v>
      </c>
      <c r="F4" s="33">
        <v>706102935</v>
      </c>
      <c r="G4" s="33">
        <v>770713138</v>
      </c>
      <c r="H4" s="33">
        <v>711456951</v>
      </c>
      <c r="I4" s="33">
        <v>701712264</v>
      </c>
      <c r="J4" s="33">
        <v>738653271</v>
      </c>
      <c r="K4" s="33">
        <v>721852090</v>
      </c>
      <c r="L4" s="33">
        <v>700104695</v>
      </c>
      <c r="M4" s="33">
        <v>704298094</v>
      </c>
      <c r="N4" s="33">
        <v>795126960</v>
      </c>
    </row>
    <row r="5" spans="2:14" ht="15">
      <c r="B5" s="54" t="s">
        <v>107</v>
      </c>
      <c r="C5" s="55">
        <v>4.7525000000000004</v>
      </c>
      <c r="D5" s="55">
        <v>4.7618999999999998</v>
      </c>
      <c r="E5" s="55">
        <v>4.7606999999999999</v>
      </c>
      <c r="F5" s="55">
        <v>4.7248999999999999</v>
      </c>
      <c r="G5" s="55">
        <v>4.7325999999999997</v>
      </c>
      <c r="H5" s="55">
        <v>4.7283999999999997</v>
      </c>
      <c r="I5" s="55">
        <v>4.7354000000000003</v>
      </c>
      <c r="J5" s="55">
        <v>4.7556000000000003</v>
      </c>
      <c r="K5" s="55">
        <v>4.7728999999999999</v>
      </c>
      <c r="L5" s="55">
        <v>4.7773000000000003</v>
      </c>
      <c r="M5" s="55">
        <v>4.7788000000000004</v>
      </c>
      <c r="N5" s="55">
        <v>4.78</v>
      </c>
    </row>
    <row r="6" spans="2:14" ht="36">
      <c r="B6" s="20"/>
      <c r="C6" s="56" t="s">
        <v>148</v>
      </c>
      <c r="D6" s="56" t="s">
        <v>153</v>
      </c>
      <c r="E6" s="56" t="s">
        <v>156</v>
      </c>
      <c r="F6" s="56" t="s">
        <v>161</v>
      </c>
      <c r="G6" s="56" t="s">
        <v>166</v>
      </c>
      <c r="H6" s="56" t="s">
        <v>169</v>
      </c>
      <c r="I6" s="56" t="s">
        <v>172</v>
      </c>
      <c r="J6" s="56" t="s">
        <v>178</v>
      </c>
      <c r="K6" s="56" t="s">
        <v>182</v>
      </c>
      <c r="L6" s="56" t="s">
        <v>186</v>
      </c>
      <c r="M6" s="56" t="s">
        <v>189</v>
      </c>
      <c r="N6" s="56" t="s">
        <v>194</v>
      </c>
    </row>
    <row r="7" spans="2:14">
      <c r="B7" s="20"/>
      <c r="C7" s="53" t="s">
        <v>196</v>
      </c>
      <c r="D7" s="53" t="s">
        <v>200</v>
      </c>
      <c r="E7" s="53" t="s">
        <v>205</v>
      </c>
    </row>
    <row r="8" spans="2:14" ht="15">
      <c r="B8" s="54" t="s">
        <v>105</v>
      </c>
      <c r="C8" s="33">
        <v>161518999</v>
      </c>
      <c r="D8" s="33">
        <v>150744001.65425971</v>
      </c>
      <c r="E8" s="33">
        <v>154781765.99437925</v>
      </c>
    </row>
    <row r="9" spans="2:14" ht="15">
      <c r="B9" s="54" t="s">
        <v>106</v>
      </c>
      <c r="C9" s="33">
        <v>782365727</v>
      </c>
      <c r="D9" s="33">
        <v>728997992</v>
      </c>
      <c r="E9" s="33">
        <v>749019922</v>
      </c>
    </row>
    <row r="10" spans="2:14" ht="15">
      <c r="B10" s="54" t="s">
        <v>107</v>
      </c>
      <c r="C10" s="55">
        <v>4.8437999999999999</v>
      </c>
      <c r="D10" s="55">
        <v>4.8437999999999999</v>
      </c>
      <c r="E10" s="55">
        <v>4.8391999999999999</v>
      </c>
    </row>
    <row r="11" spans="2:14" ht="24">
      <c r="B11" s="20"/>
      <c r="C11" s="56" t="s">
        <v>197</v>
      </c>
      <c r="D11" s="56" t="s">
        <v>201</v>
      </c>
      <c r="E11" s="56" t="s">
        <v>206</v>
      </c>
    </row>
  </sheetData>
  <phoneticPr fontId="29" type="noConversion"/>
  <pageMargins left="0.75" right="0.75" top="1" bottom="1" header="0.5" footer="0.5"/>
  <pageSetup scale="43" orientation="portrait" r:id="rId1"/>
  <headerFooter alignWithMargins="0"/>
  <drawing r:id="rId2"/>
</worksheet>
</file>

<file path=xl/worksheets/sheet6.xml><?xml version="1.0" encoding="utf-8"?>
<worksheet xmlns="http://schemas.openxmlformats.org/spreadsheetml/2006/main" xmlns:r="http://schemas.openxmlformats.org/officeDocument/2006/relationships">
  <sheetPr>
    <pageSetUpPr fitToPage="1"/>
  </sheetPr>
  <dimension ref="B1:P24"/>
  <sheetViews>
    <sheetView zoomScaleNormal="100" workbookViewId="0">
      <selection activeCell="J19" sqref="J19"/>
    </sheetView>
  </sheetViews>
  <sheetFormatPr defaultRowHeight="12.75"/>
  <cols>
    <col min="2" max="2" width="5" customWidth="1"/>
    <col min="3" max="3" width="17.85546875" customWidth="1"/>
    <col min="4" max="18" width="16.85546875" customWidth="1"/>
  </cols>
  <sheetData>
    <row r="1" spans="2:16" ht="13.5" thickBot="1"/>
    <row r="2" spans="2:16" ht="42.75" customHeight="1">
      <c r="B2" s="99" t="s">
        <v>252</v>
      </c>
      <c r="C2" s="111"/>
      <c r="D2" s="111"/>
      <c r="E2" s="111"/>
      <c r="F2" s="111"/>
      <c r="G2" s="111"/>
      <c r="H2" s="111"/>
      <c r="I2" s="111"/>
      <c r="J2" s="111"/>
      <c r="K2" s="111"/>
      <c r="L2" s="111"/>
      <c r="M2" s="111"/>
      <c r="N2" s="111"/>
      <c r="O2" s="112"/>
      <c r="P2" s="58"/>
    </row>
    <row r="3" spans="2:16">
      <c r="B3" s="103" t="s">
        <v>249</v>
      </c>
      <c r="C3" s="124" t="s">
        <v>3</v>
      </c>
      <c r="D3" s="124" t="s">
        <v>146</v>
      </c>
      <c r="E3" s="124" t="s">
        <v>151</v>
      </c>
      <c r="F3" s="124" t="s">
        <v>154</v>
      </c>
      <c r="G3" s="124" t="s">
        <v>159</v>
      </c>
      <c r="H3" s="124" t="s">
        <v>163</v>
      </c>
      <c r="I3" s="124" t="s">
        <v>167</v>
      </c>
      <c r="J3" s="124" t="s">
        <v>171</v>
      </c>
      <c r="K3" s="124" t="s">
        <v>175</v>
      </c>
      <c r="L3" s="124" t="s">
        <v>180</v>
      </c>
      <c r="M3" s="124" t="s">
        <v>183</v>
      </c>
      <c r="N3" s="124" t="s">
        <v>187</v>
      </c>
      <c r="O3" s="131" t="s">
        <v>191</v>
      </c>
      <c r="P3" s="59"/>
    </row>
    <row r="4" spans="2:16" ht="12" customHeight="1">
      <c r="B4" s="130"/>
      <c r="C4" s="124"/>
      <c r="D4" s="124"/>
      <c r="E4" s="124"/>
      <c r="F4" s="124"/>
      <c r="G4" s="124"/>
      <c r="H4" s="124"/>
      <c r="I4" s="124"/>
      <c r="J4" s="124"/>
      <c r="K4" s="124"/>
      <c r="L4" s="124"/>
      <c r="M4" s="124"/>
      <c r="N4" s="124"/>
      <c r="O4" s="131"/>
      <c r="P4" s="59"/>
    </row>
    <row r="5" spans="2:16" ht="25.5">
      <c r="B5" s="130"/>
      <c r="C5" s="124"/>
      <c r="D5" s="61" t="s">
        <v>237</v>
      </c>
      <c r="E5" s="61" t="s">
        <v>238</v>
      </c>
      <c r="F5" s="61" t="s">
        <v>239</v>
      </c>
      <c r="G5" s="61" t="s">
        <v>240</v>
      </c>
      <c r="H5" s="61" t="s">
        <v>241</v>
      </c>
      <c r="I5" s="61" t="s">
        <v>242</v>
      </c>
      <c r="J5" s="61" t="s">
        <v>243</v>
      </c>
      <c r="K5" s="61" t="s">
        <v>244</v>
      </c>
      <c r="L5" s="61" t="s">
        <v>245</v>
      </c>
      <c r="M5" s="61" t="s">
        <v>246</v>
      </c>
      <c r="N5" s="61" t="s">
        <v>247</v>
      </c>
      <c r="O5" s="91" t="s">
        <v>248</v>
      </c>
      <c r="P5" s="59"/>
    </row>
    <row r="6" spans="2:16">
      <c r="B6" s="48">
        <v>1</v>
      </c>
      <c r="C6" s="52" t="s">
        <v>145</v>
      </c>
      <c r="D6" s="60">
        <v>18.884874637677449</v>
      </c>
      <c r="E6" s="60">
        <v>19.151006224772274</v>
      </c>
      <c r="F6" s="60">
        <v>20.159061108097667</v>
      </c>
      <c r="G6" s="60">
        <v>20.358976455825029</v>
      </c>
      <c r="H6" s="60">
        <v>22.154020420139407</v>
      </c>
      <c r="I6" s="60">
        <v>20.349967603727102</v>
      </c>
      <c r="J6" s="60">
        <v>20.052517294571537</v>
      </c>
      <c r="K6" s="60">
        <v>21.000834035128886</v>
      </c>
      <c r="L6" s="60">
        <v>20.353645595277861</v>
      </c>
      <c r="M6" s="60">
        <v>19.600130450759856</v>
      </c>
      <c r="N6" s="60">
        <v>19.712238327285526</v>
      </c>
      <c r="O6" s="92">
        <v>22.163269846344647</v>
      </c>
      <c r="P6" s="59"/>
    </row>
    <row r="7" spans="2:16">
      <c r="B7" s="48">
        <v>2</v>
      </c>
      <c r="C7" s="52" t="s">
        <v>115</v>
      </c>
      <c r="D7" s="60">
        <v>18.802475149290022</v>
      </c>
      <c r="E7" s="60">
        <v>19.093082815106477</v>
      </c>
      <c r="F7" s="60">
        <v>19.916955472285409</v>
      </c>
      <c r="G7" s="60">
        <v>20.062942963716679</v>
      </c>
      <c r="H7" s="60">
        <v>21.876222748522089</v>
      </c>
      <c r="I7" s="60">
        <v>20.193928631011968</v>
      </c>
      <c r="J7" s="60">
        <v>19.851758853672631</v>
      </c>
      <c r="K7" s="60">
        <v>20.670454057676952</v>
      </c>
      <c r="L7" s="60">
        <v>20.15081417596236</v>
      </c>
      <c r="M7" s="60">
        <v>19.433631755320746</v>
      </c>
      <c r="N7" s="60">
        <v>19.41386931453733</v>
      </c>
      <c r="O7" s="92">
        <v>21.937849762678113</v>
      </c>
      <c r="P7" s="59"/>
    </row>
    <row r="8" spans="2:16">
      <c r="B8" s="48">
        <v>3</v>
      </c>
      <c r="C8" s="42" t="s">
        <v>0</v>
      </c>
      <c r="D8" s="60">
        <v>15.959027309366165</v>
      </c>
      <c r="E8" s="60">
        <v>16.15114862508883</v>
      </c>
      <c r="F8" s="60">
        <v>16.794857448229198</v>
      </c>
      <c r="G8" s="60">
        <v>17.051437972009538</v>
      </c>
      <c r="H8" s="60">
        <v>18.46980559290866</v>
      </c>
      <c r="I8" s="60">
        <v>17.213894195315561</v>
      </c>
      <c r="J8" s="60">
        <v>16.947443162022179</v>
      </c>
      <c r="K8" s="60">
        <v>17.57713935140174</v>
      </c>
      <c r="L8" s="60">
        <v>17.255956157539593</v>
      </c>
      <c r="M8" s="60">
        <v>16.575943855718386</v>
      </c>
      <c r="N8" s="60">
        <v>16.658663366020459</v>
      </c>
      <c r="O8" s="92">
        <v>18.472307449176753</v>
      </c>
      <c r="P8" s="59"/>
    </row>
    <row r="9" spans="2:16">
      <c r="B9" s="48">
        <v>4</v>
      </c>
      <c r="C9" s="42" t="s">
        <v>1</v>
      </c>
      <c r="D9" s="60">
        <v>15.519072945876454</v>
      </c>
      <c r="E9" s="60">
        <v>15.700277901051187</v>
      </c>
      <c r="F9" s="60">
        <v>16.774072415351021</v>
      </c>
      <c r="G9" s="60">
        <v>16.667099952809043</v>
      </c>
      <c r="H9" s="60">
        <v>17.825482193677335</v>
      </c>
      <c r="I9" s="60">
        <v>16.779048848921782</v>
      </c>
      <c r="J9" s="60">
        <v>16.553723416404942</v>
      </c>
      <c r="K9" s="60">
        <v>17.058539901282391</v>
      </c>
      <c r="L9" s="60">
        <v>16.744689315476098</v>
      </c>
      <c r="M9" s="60">
        <v>16.179551001387068</v>
      </c>
      <c r="N9" s="60">
        <v>16.252928357699943</v>
      </c>
      <c r="O9" s="92">
        <v>18.260948428849872</v>
      </c>
      <c r="P9" s="59"/>
    </row>
    <row r="10" spans="2:16">
      <c r="B10" s="48">
        <v>5</v>
      </c>
      <c r="C10" s="42" t="s">
        <v>116</v>
      </c>
      <c r="D10" s="60">
        <v>16.033334736909687</v>
      </c>
      <c r="E10" s="60">
        <v>16.224852879131891</v>
      </c>
      <c r="F10" s="60">
        <v>16.956558703693545</v>
      </c>
      <c r="G10" s="60">
        <v>17.096973406571284</v>
      </c>
      <c r="H10" s="60">
        <v>18.727552608346329</v>
      </c>
      <c r="I10" s="60">
        <v>17.321887555558096</v>
      </c>
      <c r="J10" s="60">
        <v>17.016578025031016</v>
      </c>
      <c r="K10" s="60">
        <v>17.696333319318029</v>
      </c>
      <c r="L10" s="60">
        <v>17.252336019899221</v>
      </c>
      <c r="M10" s="60">
        <v>16.651227692995263</v>
      </c>
      <c r="N10" s="60">
        <v>16.759074938947887</v>
      </c>
      <c r="O10" s="92">
        <v>18.662153911404609</v>
      </c>
      <c r="P10" s="59"/>
    </row>
    <row r="11" spans="2:16">
      <c r="B11" s="48">
        <v>6</v>
      </c>
      <c r="C11" s="42" t="s">
        <v>117</v>
      </c>
      <c r="D11" s="60">
        <v>17.046361764348894</v>
      </c>
      <c r="E11" s="60">
        <v>17.286020919240308</v>
      </c>
      <c r="F11" s="60">
        <v>18.062373220188615</v>
      </c>
      <c r="G11" s="60">
        <v>18.245397296330253</v>
      </c>
      <c r="H11" s="60">
        <v>19.667394990746619</v>
      </c>
      <c r="I11" s="60">
        <v>18.408871499746958</v>
      </c>
      <c r="J11" s="60">
        <v>18.018053247473571</v>
      </c>
      <c r="K11" s="60">
        <v>18.729956390459169</v>
      </c>
      <c r="L11" s="60">
        <v>18.29139148208403</v>
      </c>
      <c r="M11" s="60">
        <v>17.671886890088288</v>
      </c>
      <c r="N11" s="60">
        <v>17.789561036554684</v>
      </c>
      <c r="O11" s="92">
        <v>19.769207954541784</v>
      </c>
      <c r="P11" s="59"/>
    </row>
    <row r="12" spans="2:16">
      <c r="B12" s="48">
        <v>7</v>
      </c>
      <c r="C12" s="42" t="s">
        <v>144</v>
      </c>
      <c r="D12" s="60">
        <v>23.056520166379798</v>
      </c>
      <c r="E12" s="60">
        <v>23.470721237191416</v>
      </c>
      <c r="F12" s="60">
        <v>24.77950848679998</v>
      </c>
      <c r="G12" s="60">
        <v>24.890494122371045</v>
      </c>
      <c r="H12" s="60">
        <v>27.145401131029963</v>
      </c>
      <c r="I12" s="60">
        <v>24.831995896291538</v>
      </c>
      <c r="J12" s="60">
        <v>24.432821076551505</v>
      </c>
      <c r="K12" s="60">
        <v>25.804228478861713</v>
      </c>
      <c r="L12" s="60">
        <v>24.765280973613748</v>
      </c>
      <c r="M12" s="60">
        <v>23.884277570961558</v>
      </c>
      <c r="N12" s="60">
        <v>23.909304432103507</v>
      </c>
      <c r="O12" s="92">
        <v>27.146376247516553</v>
      </c>
      <c r="P12" s="59"/>
    </row>
    <row r="13" spans="2:16" ht="13.5" thickBot="1">
      <c r="B13" s="132" t="s">
        <v>2</v>
      </c>
      <c r="C13" s="133"/>
      <c r="D13" s="93">
        <v>19.009272242026423</v>
      </c>
      <c r="E13" s="93">
        <v>19.295344571964776</v>
      </c>
      <c r="F13" s="93">
        <v>20.258269426084041</v>
      </c>
      <c r="G13" s="93">
        <v>20.398151619912934</v>
      </c>
      <c r="H13" s="93">
        <v>22.190672055166672</v>
      </c>
      <c r="I13" s="93">
        <v>20.470420001908447</v>
      </c>
      <c r="J13" s="93">
        <v>20.130329736356444</v>
      </c>
      <c r="K13" s="93">
        <v>21.050544827093734</v>
      </c>
      <c r="L13" s="93">
        <v>20.414938888275728</v>
      </c>
      <c r="M13" s="93">
        <v>19.679364831919887</v>
      </c>
      <c r="N13" s="93">
        <v>19.731491122557394</v>
      </c>
      <c r="O13" s="94">
        <v>22.205440531289433</v>
      </c>
      <c r="P13" s="59"/>
    </row>
    <row r="14" spans="2:16">
      <c r="B14" s="136" t="s">
        <v>249</v>
      </c>
      <c r="C14" s="139" t="s">
        <v>3</v>
      </c>
      <c r="D14" s="142" t="s">
        <v>195</v>
      </c>
      <c r="E14" s="144" t="s">
        <v>199</v>
      </c>
      <c r="F14" s="116" t="s">
        <v>204</v>
      </c>
    </row>
    <row r="15" spans="2:16" ht="9" customHeight="1">
      <c r="B15" s="137"/>
      <c r="C15" s="140"/>
      <c r="D15" s="143"/>
      <c r="E15" s="145"/>
      <c r="F15" s="109"/>
    </row>
    <row r="16" spans="2:16" ht="25.5">
      <c r="B16" s="138"/>
      <c r="C16" s="141"/>
      <c r="D16" s="57" t="s">
        <v>250</v>
      </c>
      <c r="E16" s="57" t="s">
        <v>251</v>
      </c>
      <c r="F16" s="47" t="s">
        <v>253</v>
      </c>
    </row>
    <row r="17" spans="2:6">
      <c r="B17" s="31">
        <v>1</v>
      </c>
      <c r="C17" s="52" t="s">
        <v>145</v>
      </c>
      <c r="D17" s="62">
        <v>21.413627745580605</v>
      </c>
      <c r="E17" s="62">
        <v>19.937771179059649</v>
      </c>
      <c r="F17" s="95">
        <v>20.531768589566784</v>
      </c>
    </row>
    <row r="18" spans="2:6">
      <c r="B18" s="31">
        <v>2</v>
      </c>
      <c r="C18" s="52" t="s">
        <v>115</v>
      </c>
      <c r="D18" s="62">
        <v>21.440772278111321</v>
      </c>
      <c r="E18" s="62">
        <v>19.766039642494341</v>
      </c>
      <c r="F18" s="95">
        <v>20.157305692257012</v>
      </c>
    </row>
    <row r="19" spans="2:6">
      <c r="B19" s="31">
        <v>3</v>
      </c>
      <c r="C19" s="42" t="s">
        <v>0</v>
      </c>
      <c r="D19" s="62">
        <v>17.92754374697029</v>
      </c>
      <c r="E19" s="62">
        <v>16.828976158355037</v>
      </c>
      <c r="F19" s="95">
        <v>17.00254736365908</v>
      </c>
    </row>
    <row r="20" spans="2:6">
      <c r="B20" s="31">
        <v>4</v>
      </c>
      <c r="C20" s="42" t="s">
        <v>1</v>
      </c>
      <c r="D20" s="62">
        <v>17.458918036191477</v>
      </c>
      <c r="E20" s="62">
        <v>16.341227436770186</v>
      </c>
      <c r="F20" s="95">
        <v>16.87494372270422</v>
      </c>
    </row>
    <row r="21" spans="2:6">
      <c r="B21" s="31">
        <v>5</v>
      </c>
      <c r="C21" s="42" t="s">
        <v>116</v>
      </c>
      <c r="D21" s="62">
        <v>18.150705347557363</v>
      </c>
      <c r="E21" s="62">
        <v>17.033252162069161</v>
      </c>
      <c r="F21" s="95">
        <v>17.226065990728166</v>
      </c>
    </row>
    <row r="22" spans="2:6">
      <c r="B22" s="31">
        <v>6</v>
      </c>
      <c r="C22" s="42" t="s">
        <v>117</v>
      </c>
      <c r="D22" s="62">
        <v>19.120208840203034</v>
      </c>
      <c r="E22" s="62">
        <v>17.913925078701965</v>
      </c>
      <c r="F22" s="95">
        <v>18.283575635776074</v>
      </c>
    </row>
    <row r="23" spans="2:6">
      <c r="B23" s="31">
        <v>7</v>
      </c>
      <c r="C23" s="42" t="s">
        <v>144</v>
      </c>
      <c r="D23" s="62">
        <v>26.199224021425088</v>
      </c>
      <c r="E23" s="62">
        <v>24.429206582718713</v>
      </c>
      <c r="F23" s="95">
        <v>25.32123927601473</v>
      </c>
    </row>
    <row r="24" spans="2:6" ht="13.5" thickBot="1">
      <c r="B24" s="134" t="s">
        <v>2</v>
      </c>
      <c r="C24" s="135"/>
      <c r="D24" s="96">
        <v>21.508456147014606</v>
      </c>
      <c r="E24" s="96">
        <v>20.037215761516901</v>
      </c>
      <c r="F24" s="97">
        <v>20.55206945006238</v>
      </c>
    </row>
  </sheetData>
  <mergeCells count="22">
    <mergeCell ref="B24:C24"/>
    <mergeCell ref="B14:B16"/>
    <mergeCell ref="C14:C16"/>
    <mergeCell ref="D14:D15"/>
    <mergeCell ref="E14:E15"/>
    <mergeCell ref="F14:F15"/>
    <mergeCell ref="B13:C13"/>
    <mergeCell ref="E3:E4"/>
    <mergeCell ref="F3:F4"/>
    <mergeCell ref="G3:G4"/>
    <mergeCell ref="H3:H4"/>
    <mergeCell ref="I3:I4"/>
    <mergeCell ref="J3:J4"/>
    <mergeCell ref="B2:O2"/>
    <mergeCell ref="B3:B5"/>
    <mergeCell ref="C3:C5"/>
    <mergeCell ref="D3:D4"/>
    <mergeCell ref="K3:K4"/>
    <mergeCell ref="L3:L4"/>
    <mergeCell ref="M3:M4"/>
    <mergeCell ref="N3:N4"/>
    <mergeCell ref="O3:O4"/>
  </mergeCells>
  <phoneticPr fontId="0" type="noConversion"/>
  <printOptions horizontalCentered="1" verticalCentered="1"/>
  <pageMargins left="0" right="0" top="0" bottom="0" header="0" footer="0"/>
  <pageSetup paperSize="8" scale="90" orientation="landscape" r:id="rId1"/>
  <headerFooter alignWithMargins="0"/>
</worksheet>
</file>

<file path=xl/worksheets/sheet7.xml><?xml version="1.0" encoding="utf-8"?>
<worksheet xmlns="http://schemas.openxmlformats.org/spreadsheetml/2006/main" xmlns:r="http://schemas.openxmlformats.org/officeDocument/2006/relationships">
  <dimension ref="B1:O33"/>
  <sheetViews>
    <sheetView workbookViewId="0">
      <selection activeCell="I24" sqref="I24"/>
    </sheetView>
  </sheetViews>
  <sheetFormatPr defaultRowHeight="12.75"/>
  <cols>
    <col min="2" max="2" width="5.7109375" customWidth="1"/>
    <col min="3" max="3" width="18" customWidth="1"/>
    <col min="4" max="4" width="19.5703125" customWidth="1"/>
    <col min="5" max="5" width="14.28515625" customWidth="1"/>
    <col min="6" max="6" width="16.5703125" customWidth="1"/>
    <col min="7" max="7" width="16.28515625" customWidth="1"/>
    <col min="8" max="8" width="9.5703125" bestFit="1" customWidth="1"/>
    <col min="9" max="9" width="7" bestFit="1" customWidth="1"/>
    <col min="10" max="10" width="10.85546875" customWidth="1"/>
    <col min="11" max="11" width="11.42578125" customWidth="1"/>
    <col min="12" max="12" width="14.85546875" customWidth="1"/>
    <col min="13" max="13" width="18.140625" customWidth="1"/>
  </cols>
  <sheetData>
    <row r="1" spans="2:15" ht="13.5" thickBot="1"/>
    <row r="2" spans="2:15" s="2" customFormat="1" ht="45" customHeight="1">
      <c r="B2" s="99" t="s">
        <v>252</v>
      </c>
      <c r="C2" s="100"/>
      <c r="D2" s="100"/>
      <c r="E2" s="100"/>
      <c r="F2" s="100"/>
      <c r="G2" s="100"/>
      <c r="H2" s="100"/>
      <c r="I2" s="100"/>
      <c r="J2" s="100"/>
      <c r="K2" s="100"/>
      <c r="L2" s="100"/>
      <c r="M2" s="101"/>
      <c r="N2" s="3"/>
      <c r="O2" s="3"/>
    </row>
    <row r="3" spans="2:15" ht="27" customHeight="1">
      <c r="B3" s="103" t="s">
        <v>4</v>
      </c>
      <c r="C3" s="98" t="s">
        <v>3</v>
      </c>
      <c r="D3" s="98" t="s">
        <v>207</v>
      </c>
      <c r="E3" s="98" t="s">
        <v>208</v>
      </c>
      <c r="F3" s="98" t="s">
        <v>209</v>
      </c>
      <c r="G3" s="98" t="s">
        <v>210</v>
      </c>
      <c r="H3" s="98" t="s">
        <v>137</v>
      </c>
      <c r="I3" s="98"/>
      <c r="J3" s="98"/>
      <c r="K3" s="98"/>
      <c r="L3" s="98" t="s">
        <v>211</v>
      </c>
      <c r="M3" s="109" t="s">
        <v>212</v>
      </c>
    </row>
    <row r="4" spans="2:15" ht="75" customHeight="1">
      <c r="B4" s="148"/>
      <c r="C4" s="146"/>
      <c r="D4" s="146"/>
      <c r="E4" s="146"/>
      <c r="F4" s="146"/>
      <c r="G4" s="98"/>
      <c r="H4" s="26" t="s">
        <v>118</v>
      </c>
      <c r="I4" s="26" t="s">
        <v>119</v>
      </c>
      <c r="J4" s="26" t="s">
        <v>142</v>
      </c>
      <c r="K4" s="26" t="s">
        <v>143</v>
      </c>
      <c r="L4" s="146"/>
      <c r="M4" s="147"/>
    </row>
    <row r="5" spans="2:15" ht="15.75">
      <c r="B5" s="31">
        <f>k_total_tec_0320!B5</f>
        <v>1</v>
      </c>
      <c r="C5" s="32" t="str">
        <f>k_total_tec_0320!C5</f>
        <v>METROPOLITAN LIFE</v>
      </c>
      <c r="D5" s="33">
        <v>1052230</v>
      </c>
      <c r="E5" s="63">
        <v>6</v>
      </c>
      <c r="F5" s="33">
        <v>0</v>
      </c>
      <c r="G5" s="33">
        <v>1</v>
      </c>
      <c r="H5" s="33">
        <v>52</v>
      </c>
      <c r="I5" s="33">
        <v>0</v>
      </c>
      <c r="J5" s="33">
        <v>0</v>
      </c>
      <c r="K5" s="33">
        <v>0</v>
      </c>
      <c r="L5" s="33">
        <v>1176</v>
      </c>
      <c r="M5" s="34">
        <f>D5-E5+F5+G5-H5+I5+L5+J5+K5</f>
        <v>1053349</v>
      </c>
      <c r="N5" s="64"/>
      <c r="O5" s="4"/>
    </row>
    <row r="6" spans="2:15" ht="15.75">
      <c r="B6" s="35">
        <f>k_total_tec_0320!B6</f>
        <v>2</v>
      </c>
      <c r="C6" s="32" t="str">
        <f>k_total_tec_0320!C6</f>
        <v>AZT VIITORUL TAU</v>
      </c>
      <c r="D6" s="33">
        <v>1598630</v>
      </c>
      <c r="E6" s="63">
        <v>3</v>
      </c>
      <c r="F6" s="33">
        <v>3</v>
      </c>
      <c r="G6" s="33">
        <v>0</v>
      </c>
      <c r="H6" s="33">
        <v>125</v>
      </c>
      <c r="I6" s="33">
        <v>0</v>
      </c>
      <c r="J6" s="33">
        <v>0</v>
      </c>
      <c r="K6" s="33">
        <v>0</v>
      </c>
      <c r="L6" s="33">
        <v>1176</v>
      </c>
      <c r="M6" s="34">
        <f t="shared" ref="M6:M11" si="0">D6-E6+F6+G6-H6+I6+L6+J6+K6</f>
        <v>1599681</v>
      </c>
      <c r="N6" s="64"/>
      <c r="O6" s="4"/>
    </row>
    <row r="7" spans="2:15" ht="15.75">
      <c r="B7" s="35">
        <f>k_total_tec_0320!B7</f>
        <v>3</v>
      </c>
      <c r="C7" s="36" t="str">
        <f>k_total_tec_0320!C7</f>
        <v>BCR</v>
      </c>
      <c r="D7" s="33">
        <v>674421</v>
      </c>
      <c r="E7" s="63">
        <v>1</v>
      </c>
      <c r="F7" s="33">
        <v>9</v>
      </c>
      <c r="G7" s="33">
        <v>32</v>
      </c>
      <c r="H7" s="33">
        <v>24</v>
      </c>
      <c r="I7" s="33">
        <v>0</v>
      </c>
      <c r="J7" s="33">
        <v>0</v>
      </c>
      <c r="K7" s="33">
        <v>1</v>
      </c>
      <c r="L7" s="33">
        <v>1176</v>
      </c>
      <c r="M7" s="34">
        <f t="shared" si="0"/>
        <v>675614</v>
      </c>
      <c r="N7" s="64"/>
      <c r="O7" s="4"/>
    </row>
    <row r="8" spans="2:15" ht="15.75">
      <c r="B8" s="35">
        <f>k_total_tec_0320!B8</f>
        <v>4</v>
      </c>
      <c r="C8" s="36" t="str">
        <f>k_total_tec_0320!C8</f>
        <v>BRD</v>
      </c>
      <c r="D8" s="33">
        <v>460462</v>
      </c>
      <c r="E8" s="63">
        <v>3</v>
      </c>
      <c r="F8" s="33">
        <v>5</v>
      </c>
      <c r="G8" s="33">
        <v>145</v>
      </c>
      <c r="H8" s="33">
        <v>10</v>
      </c>
      <c r="I8" s="33">
        <v>0</v>
      </c>
      <c r="J8" s="33">
        <v>0</v>
      </c>
      <c r="K8" s="33">
        <v>1</v>
      </c>
      <c r="L8" s="33">
        <v>1188</v>
      </c>
      <c r="M8" s="34">
        <f t="shared" si="0"/>
        <v>461788</v>
      </c>
      <c r="N8" s="64"/>
      <c r="O8" s="4"/>
    </row>
    <row r="9" spans="2:15" ht="15.75">
      <c r="B9" s="35">
        <f>k_total_tec_0320!B9</f>
        <v>5</v>
      </c>
      <c r="C9" s="36" t="str">
        <f>k_total_tec_0320!C9</f>
        <v>VITAL</v>
      </c>
      <c r="D9" s="33">
        <v>940802</v>
      </c>
      <c r="E9" s="63">
        <v>3</v>
      </c>
      <c r="F9" s="33">
        <v>0</v>
      </c>
      <c r="G9" s="33">
        <v>0</v>
      </c>
      <c r="H9" s="33">
        <v>47</v>
      </c>
      <c r="I9" s="33">
        <v>0</v>
      </c>
      <c r="J9" s="33">
        <v>0</v>
      </c>
      <c r="K9" s="33">
        <v>1</v>
      </c>
      <c r="L9" s="33">
        <v>1176</v>
      </c>
      <c r="M9" s="34">
        <f t="shared" si="0"/>
        <v>941929</v>
      </c>
      <c r="N9" s="64"/>
      <c r="O9" s="4"/>
    </row>
    <row r="10" spans="2:15" ht="15.75">
      <c r="B10" s="35">
        <f>k_total_tec_0320!B10</f>
        <v>6</v>
      </c>
      <c r="C10" s="36" t="str">
        <f>k_total_tec_0320!C10</f>
        <v>ARIPI</v>
      </c>
      <c r="D10" s="33">
        <v>775567</v>
      </c>
      <c r="E10" s="63">
        <v>2</v>
      </c>
      <c r="F10" s="33">
        <v>0</v>
      </c>
      <c r="G10" s="33">
        <v>0</v>
      </c>
      <c r="H10" s="33">
        <v>28</v>
      </c>
      <c r="I10" s="33">
        <v>0</v>
      </c>
      <c r="J10" s="33">
        <v>0</v>
      </c>
      <c r="K10" s="33">
        <v>0</v>
      </c>
      <c r="L10" s="33">
        <v>1176</v>
      </c>
      <c r="M10" s="34">
        <f t="shared" si="0"/>
        <v>776713</v>
      </c>
      <c r="N10" s="64"/>
      <c r="O10" s="4"/>
    </row>
    <row r="11" spans="2:15" ht="15.75">
      <c r="B11" s="35">
        <f>k_total_tec_0320!B11</f>
        <v>7</v>
      </c>
      <c r="C11" s="36" t="str">
        <f>k_total_tec_0320!C11</f>
        <v>NN</v>
      </c>
      <c r="D11" s="33">
        <v>2021089</v>
      </c>
      <c r="E11" s="63">
        <v>4</v>
      </c>
      <c r="F11" s="33">
        <v>5</v>
      </c>
      <c r="G11" s="33">
        <v>2</v>
      </c>
      <c r="H11" s="33">
        <v>145</v>
      </c>
      <c r="I11" s="33">
        <v>1</v>
      </c>
      <c r="J11" s="33">
        <v>0</v>
      </c>
      <c r="K11" s="33">
        <v>3</v>
      </c>
      <c r="L11" s="33">
        <v>1176</v>
      </c>
      <c r="M11" s="34">
        <f t="shared" si="0"/>
        <v>2022127</v>
      </c>
      <c r="N11" s="64"/>
      <c r="O11" s="4"/>
    </row>
    <row r="12" spans="2:15" ht="15.75" thickBot="1">
      <c r="B12" s="114" t="s">
        <v>2</v>
      </c>
      <c r="C12" s="115"/>
      <c r="D12" s="29">
        <f t="shared" ref="D12:M12" si="1">SUM(D5:D11)</f>
        <v>7523201</v>
      </c>
      <c r="E12" s="29">
        <f t="shared" si="1"/>
        <v>22</v>
      </c>
      <c r="F12" s="29">
        <f t="shared" si="1"/>
        <v>22</v>
      </c>
      <c r="G12" s="29">
        <f t="shared" si="1"/>
        <v>180</v>
      </c>
      <c r="H12" s="29">
        <f t="shared" si="1"/>
        <v>431</v>
      </c>
      <c r="I12" s="29">
        <f t="shared" si="1"/>
        <v>1</v>
      </c>
      <c r="J12" s="29">
        <f t="shared" si="1"/>
        <v>0</v>
      </c>
      <c r="K12" s="29">
        <f t="shared" si="1"/>
        <v>6</v>
      </c>
      <c r="L12" s="29">
        <f t="shared" si="1"/>
        <v>8244</v>
      </c>
      <c r="M12" s="30">
        <f t="shared" si="1"/>
        <v>7531201</v>
      </c>
      <c r="N12" s="4"/>
      <c r="O12" s="4"/>
    </row>
    <row r="13" spans="2:15">
      <c r="D13" s="4"/>
      <c r="F13" s="4"/>
      <c r="J13" s="4"/>
      <c r="L13" s="4"/>
    </row>
    <row r="14" spans="2:15">
      <c r="F14" s="4"/>
    </row>
    <row r="15" spans="2:15">
      <c r="D15" s="4"/>
    </row>
    <row r="16" spans="2:15">
      <c r="D16" s="4"/>
    </row>
    <row r="17" spans="3:11">
      <c r="D17" s="4"/>
    </row>
    <row r="18" spans="3:11" ht="18">
      <c r="C18" s="1"/>
      <c r="D18" s="1"/>
      <c r="F18" s="4"/>
      <c r="G18" s="4"/>
      <c r="H18" s="4"/>
      <c r="I18" s="4"/>
      <c r="J18" s="4"/>
      <c r="K18" s="4"/>
    </row>
    <row r="19" spans="3:11" ht="18">
      <c r="C19" s="1"/>
      <c r="D19" s="1"/>
      <c r="F19" s="4"/>
      <c r="G19" s="4"/>
      <c r="H19" s="4"/>
      <c r="I19" s="4"/>
      <c r="J19" s="4"/>
      <c r="K19" s="4"/>
    </row>
    <row r="20" spans="3:11" ht="18">
      <c r="C20" s="1"/>
      <c r="D20" s="1"/>
      <c r="F20" s="4"/>
      <c r="G20" s="4"/>
      <c r="H20" s="4"/>
      <c r="I20" s="4"/>
      <c r="J20" s="4"/>
      <c r="K20" s="4"/>
    </row>
    <row r="21" spans="3:11" ht="18">
      <c r="C21" s="1"/>
      <c r="D21" s="1"/>
      <c r="F21" s="4"/>
      <c r="G21" s="4"/>
      <c r="H21" s="4"/>
      <c r="I21" s="4"/>
      <c r="J21" s="4"/>
      <c r="K21" s="4"/>
    </row>
    <row r="22" spans="3:11" ht="18">
      <c r="C22" s="1"/>
      <c r="D22" s="1"/>
      <c r="F22" s="4"/>
      <c r="G22" s="4"/>
      <c r="H22" s="4"/>
      <c r="I22" s="4"/>
      <c r="J22" s="4"/>
      <c r="K22" s="4"/>
    </row>
    <row r="23" spans="3:11" ht="18">
      <c r="C23" s="1"/>
      <c r="D23" s="1"/>
      <c r="F23" s="4"/>
      <c r="G23" s="4"/>
      <c r="H23" s="4"/>
      <c r="I23" s="4"/>
      <c r="J23" s="4"/>
      <c r="K23" s="4"/>
    </row>
    <row r="24" spans="3:11" ht="18">
      <c r="C24" s="1"/>
      <c r="D24" s="1"/>
      <c r="F24" s="4"/>
      <c r="G24" s="4"/>
      <c r="H24" s="4"/>
      <c r="I24" s="4"/>
      <c r="J24" s="4"/>
      <c r="K24" s="4"/>
    </row>
    <row r="25" spans="3:11" ht="18">
      <c r="C25" s="1"/>
      <c r="D25" s="1"/>
      <c r="F25" s="4"/>
      <c r="G25" s="4"/>
      <c r="H25" s="4"/>
      <c r="I25" s="4"/>
      <c r="J25" s="4"/>
      <c r="K25" s="4"/>
    </row>
    <row r="26" spans="3:11" ht="18">
      <c r="C26" s="1"/>
      <c r="D26" s="1"/>
      <c r="F26" s="4"/>
      <c r="G26" s="4"/>
      <c r="H26" s="4"/>
      <c r="I26" s="4"/>
      <c r="J26" s="4"/>
      <c r="K26" s="4"/>
    </row>
    <row r="27" spans="3:11" ht="18">
      <c r="C27" s="1"/>
      <c r="D27" s="1"/>
      <c r="F27" s="4"/>
      <c r="G27" s="4"/>
      <c r="H27" s="4"/>
      <c r="I27" s="4"/>
      <c r="J27" s="4"/>
      <c r="K27" s="4"/>
    </row>
    <row r="28" spans="3:11" ht="18">
      <c r="C28" s="1"/>
      <c r="D28" s="1"/>
      <c r="F28" s="4"/>
      <c r="G28" s="4"/>
      <c r="H28" s="4"/>
      <c r="I28" s="4"/>
      <c r="J28" s="4"/>
      <c r="K28" s="4"/>
    </row>
    <row r="29" spans="3:11" ht="18">
      <c r="C29" s="1"/>
      <c r="D29" s="1"/>
      <c r="F29" s="4"/>
      <c r="G29" s="4"/>
      <c r="H29" s="4"/>
      <c r="I29" s="4"/>
      <c r="J29" s="4"/>
      <c r="K29" s="4"/>
    </row>
    <row r="30" spans="3:11" ht="18">
      <c r="C30" s="1"/>
      <c r="D30" s="1"/>
      <c r="F30" s="4"/>
      <c r="G30" s="4"/>
      <c r="H30" s="4"/>
      <c r="I30" s="4"/>
      <c r="J30" s="4"/>
      <c r="K30" s="4"/>
    </row>
    <row r="31" spans="3:11" ht="18">
      <c r="C31" s="1"/>
      <c r="D31" s="1"/>
      <c r="F31" s="4"/>
      <c r="G31" s="4"/>
      <c r="H31" s="4"/>
      <c r="I31" s="4"/>
      <c r="J31" s="4"/>
      <c r="K31" s="4"/>
    </row>
    <row r="32" spans="3:11" ht="18">
      <c r="C32" s="1"/>
      <c r="D32" s="1"/>
      <c r="F32" s="4"/>
      <c r="G32" s="4"/>
      <c r="H32" s="4"/>
      <c r="I32" s="4"/>
      <c r="J32" s="4"/>
      <c r="K32" s="4"/>
    </row>
    <row r="33" spans="3:11" ht="18">
      <c r="C33" s="1"/>
      <c r="D33" s="1"/>
      <c r="F33" s="4"/>
      <c r="G33" s="4"/>
      <c r="H33" s="4"/>
      <c r="I33" s="4"/>
      <c r="J33" s="4"/>
      <c r="K33" s="4"/>
    </row>
  </sheetData>
  <mergeCells count="11">
    <mergeCell ref="B2:M2"/>
    <mergeCell ref="G3:G4"/>
    <mergeCell ref="H3:K3"/>
    <mergeCell ref="E3:E4"/>
    <mergeCell ref="F3:F4"/>
    <mergeCell ref="B3:B4"/>
    <mergeCell ref="B12:C12"/>
    <mergeCell ref="L3:L4"/>
    <mergeCell ref="C3:C4"/>
    <mergeCell ref="M3:M4"/>
    <mergeCell ref="D3:D4"/>
  </mergeCells>
  <phoneticPr fontId="0" type="noConversion"/>
  <printOptions horizontalCentered="1" verticalCentered="1"/>
  <pageMargins left="0" right="0" top="0" bottom="0" header="0" footer="0"/>
  <pageSetup paperSize="9" scale="90" orientation="landscape" r:id="rId1"/>
  <headerFooter alignWithMargins="0"/>
</worksheet>
</file>

<file path=xl/worksheets/sheet8.xml><?xml version="1.0" encoding="utf-8"?>
<worksheet xmlns="http://schemas.openxmlformats.org/spreadsheetml/2006/main" xmlns:r="http://schemas.openxmlformats.org/officeDocument/2006/relationships">
  <dimension ref="B1:M6"/>
  <sheetViews>
    <sheetView zoomScaleNormal="100" workbookViewId="0">
      <selection activeCell="E4" sqref="E4"/>
    </sheetView>
  </sheetViews>
  <sheetFormatPr defaultRowHeight="12.75"/>
  <cols>
    <col min="2" max="16" width="16.140625" customWidth="1"/>
  </cols>
  <sheetData>
    <row r="1" spans="2:13" ht="13.5" thickBot="1"/>
    <row r="2" spans="2:13" ht="25.5">
      <c r="B2" s="65" t="s">
        <v>146</v>
      </c>
      <c r="C2" s="66" t="s">
        <v>151</v>
      </c>
      <c r="D2" s="66" t="s">
        <v>154</v>
      </c>
      <c r="E2" s="66" t="s">
        <v>159</v>
      </c>
      <c r="F2" s="66" t="s">
        <v>163</v>
      </c>
      <c r="G2" s="66" t="s">
        <v>167</v>
      </c>
      <c r="H2" s="66" t="s">
        <v>171</v>
      </c>
      <c r="I2" s="66" t="s">
        <v>175</v>
      </c>
      <c r="J2" s="66" t="s">
        <v>180</v>
      </c>
      <c r="K2" s="66" t="s">
        <v>183</v>
      </c>
      <c r="L2" s="66" t="s">
        <v>187</v>
      </c>
      <c r="M2" s="67" t="s">
        <v>191</v>
      </c>
    </row>
    <row r="3" spans="2:13" ht="15.75" thickBot="1">
      <c r="B3" s="68">
        <v>7293213</v>
      </c>
      <c r="C3" s="69">
        <v>7306950</v>
      </c>
      <c r="D3" s="69">
        <v>7314175</v>
      </c>
      <c r="E3" s="50">
        <v>7326298</v>
      </c>
      <c r="F3" s="50">
        <v>7338757</v>
      </c>
      <c r="G3" s="50">
        <v>7350344</v>
      </c>
      <c r="H3" s="50">
        <v>7361249</v>
      </c>
      <c r="I3" s="50">
        <v>7378566</v>
      </c>
      <c r="J3" s="50">
        <v>7408287</v>
      </c>
      <c r="K3" s="50">
        <v>7446795</v>
      </c>
      <c r="L3" s="50">
        <v>7469263</v>
      </c>
      <c r="M3" s="51">
        <v>7491162</v>
      </c>
    </row>
    <row r="4" spans="2:13" ht="15.75" customHeight="1">
      <c r="B4" s="149" t="s">
        <v>195</v>
      </c>
      <c r="C4" s="123" t="s">
        <v>199</v>
      </c>
      <c r="D4" s="116" t="s">
        <v>204</v>
      </c>
    </row>
    <row r="5" spans="2:13">
      <c r="B5" s="130"/>
      <c r="C5" s="124"/>
      <c r="D5" s="110"/>
    </row>
    <row r="6" spans="2:13" ht="15.75" thickBot="1">
      <c r="B6" s="70">
        <v>7509558</v>
      </c>
      <c r="C6" s="50">
        <v>7523201</v>
      </c>
      <c r="D6" s="51">
        <v>7531201</v>
      </c>
    </row>
  </sheetData>
  <mergeCells count="3">
    <mergeCell ref="B4:B5"/>
    <mergeCell ref="C4:C5"/>
    <mergeCell ref="D4:D5"/>
  </mergeCells>
  <phoneticPr fontId="0" type="noConversion"/>
  <pageMargins left="0.75" right="0.75" top="1" bottom="1" header="0.5" footer="0.5"/>
  <pageSetup scale="44" orientation="portrait" r:id="rId1"/>
  <headerFooter alignWithMargins="0"/>
  <drawing r:id="rId2"/>
</worksheet>
</file>

<file path=xl/worksheets/sheet9.xml><?xml version="1.0" encoding="utf-8"?>
<worksheet xmlns="http://schemas.openxmlformats.org/spreadsheetml/2006/main" xmlns:r="http://schemas.openxmlformats.org/officeDocument/2006/relationships">
  <dimension ref="B1:P5"/>
  <sheetViews>
    <sheetView zoomScaleNormal="100" workbookViewId="0">
      <selection activeCell="H36" sqref="H36"/>
    </sheetView>
  </sheetViews>
  <sheetFormatPr defaultRowHeight="12.75"/>
  <cols>
    <col min="2" max="16" width="16.7109375" customWidth="1"/>
  </cols>
  <sheetData>
    <row r="1" spans="2:16" ht="13.5" thickBot="1"/>
    <row r="2" spans="2:16" ht="25.5">
      <c r="B2" s="65" t="s">
        <v>146</v>
      </c>
      <c r="C2" s="66" t="s">
        <v>151</v>
      </c>
      <c r="D2" s="66" t="s">
        <v>154</v>
      </c>
      <c r="E2" s="66" t="s">
        <v>159</v>
      </c>
      <c r="F2" s="66" t="s">
        <v>163</v>
      </c>
      <c r="G2" s="66" t="s">
        <v>167</v>
      </c>
      <c r="H2" s="66" t="s">
        <v>171</v>
      </c>
      <c r="I2" s="66" t="s">
        <v>175</v>
      </c>
      <c r="J2" s="66" t="s">
        <v>180</v>
      </c>
      <c r="K2" s="66" t="s">
        <v>183</v>
      </c>
      <c r="L2" s="66" t="s">
        <v>187</v>
      </c>
      <c r="M2" s="67" t="s">
        <v>191</v>
      </c>
      <c r="N2" s="4"/>
      <c r="O2" s="4"/>
      <c r="P2" s="4"/>
    </row>
    <row r="3" spans="2:16" ht="15.75" thickBot="1">
      <c r="B3" s="68">
        <v>3191935</v>
      </c>
      <c r="C3" s="69">
        <v>3205940</v>
      </c>
      <c r="D3" s="69">
        <v>3213370</v>
      </c>
      <c r="E3" s="50">
        <v>3225745</v>
      </c>
      <c r="F3" s="50">
        <v>3238450</v>
      </c>
      <c r="G3" s="50">
        <v>3251055</v>
      </c>
      <c r="H3" s="50">
        <v>3261943</v>
      </c>
      <c r="I3" s="50">
        <v>3279320</v>
      </c>
      <c r="J3" s="50">
        <v>3309063</v>
      </c>
      <c r="K3" s="50">
        <v>3348115</v>
      </c>
      <c r="L3" s="50">
        <v>3370740</v>
      </c>
      <c r="M3" s="51">
        <v>3392978</v>
      </c>
    </row>
    <row r="4" spans="2:16">
      <c r="B4" s="65" t="s">
        <v>195</v>
      </c>
      <c r="C4" s="66" t="s">
        <v>199</v>
      </c>
      <c r="D4" s="67" t="s">
        <v>204</v>
      </c>
    </row>
    <row r="5" spans="2:16" ht="15.75" thickBot="1">
      <c r="B5" s="70">
        <v>3411765</v>
      </c>
      <c r="C5" s="50">
        <v>3425735</v>
      </c>
      <c r="D5" s="51">
        <v>3433979</v>
      </c>
    </row>
  </sheetData>
  <phoneticPr fontId="0" type="noConversion"/>
  <pageMargins left="0.75" right="0.75" top="1" bottom="1" header="0.5" footer="0.5"/>
  <pageSetup paperSize="9" scale="42" orientation="landscape"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5</vt:i4>
      </vt:variant>
    </vt:vector>
  </HeadingPairs>
  <TitlesOfParts>
    <vt:vector size="21" baseType="lpstr">
      <vt:lpstr>k_total_tec_0320</vt:lpstr>
      <vt:lpstr>regularizati_0320</vt:lpstr>
      <vt:lpstr>evolutie_rp_0320</vt:lpstr>
      <vt:lpstr>sume_euro_0320</vt:lpstr>
      <vt:lpstr>sume_euro_0320_graf</vt:lpstr>
      <vt:lpstr>evolutie_contrib_0320</vt:lpstr>
      <vt:lpstr>part_fonduri_0320</vt:lpstr>
      <vt:lpstr>evolutie_rp_0320_graf</vt:lpstr>
      <vt:lpstr>evolutie_aleatorii_0320_graf</vt:lpstr>
      <vt:lpstr>participanti_judete_0320</vt:lpstr>
      <vt:lpstr>participanti_jud_dom_0320</vt:lpstr>
      <vt:lpstr>conturi_goale_0320</vt:lpstr>
      <vt:lpstr>rp_sexe_0320</vt:lpstr>
      <vt:lpstr>Sheet1</vt:lpstr>
      <vt:lpstr>rp_varste_sexe_0320</vt:lpstr>
      <vt:lpstr>Sheet2</vt:lpstr>
      <vt:lpstr>k_total_tec_0320!Print_Area</vt:lpstr>
      <vt:lpstr>part_fonduri_0320!Print_Area</vt:lpstr>
      <vt:lpstr>participanti_judete_0320!Print_Area</vt:lpstr>
      <vt:lpstr>rp_sexe_0320!Print_Area</vt:lpstr>
      <vt:lpstr>rp_varste_sexe_0320!Print_Area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otilia bulgariu</dc:creator>
  <cp:lastModifiedBy>Cristina Mihai</cp:lastModifiedBy>
  <cp:lastPrinted>2020-06-04T11:50:29Z</cp:lastPrinted>
  <dcterms:created xsi:type="dcterms:W3CDTF">2008-08-08T07:39:32Z</dcterms:created>
  <dcterms:modified xsi:type="dcterms:W3CDTF">2020-06-04T11:59:35Z</dcterms:modified>
</cp:coreProperties>
</file>