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E:\PORTAL_CRISTINA\PILONUL II\2025\mai 19\"/>
    </mc:Choice>
  </mc:AlternateContent>
  <xr:revisionPtr revIDLastSave="0" documentId="13_ncr:1_{954ABA3E-5496-498E-9442-A1FD106821E0}" xr6:coauthVersionLast="47" xr6:coauthVersionMax="47" xr10:uidLastSave="{00000000-0000-0000-0000-000000000000}"/>
  <bookViews>
    <workbookView xWindow="-120" yWindow="-120" windowWidth="29040" windowHeight="15720" tabRatio="860" xr2:uid="{00000000-000D-0000-FFFF-FFFF00000000}"/>
  </bookViews>
  <sheets>
    <sheet name="k_total_tec_0325" sheetId="23" r:id="rId1"/>
    <sheet name="regularizati_0325" sheetId="31" r:id="rId2"/>
    <sheet name="evolutie_rp_0325" sheetId="1" r:id="rId3"/>
    <sheet name="sume_euro_0325" sheetId="15" r:id="rId4"/>
    <sheet name="sume_euro_0325_graf" sheetId="16" r:id="rId5"/>
    <sheet name="evolutie_contrib_0325" sheetId="25" r:id="rId6"/>
    <sheet name="part_fonduri_0325" sheetId="24" r:id="rId7"/>
    <sheet name="evolutie_rp_0325_graf" sheetId="13" r:id="rId8"/>
    <sheet name="evolutie_aleatorii_0325_graf" sheetId="14" r:id="rId9"/>
    <sheet name="participanti_judete_0325" sheetId="17" r:id="rId10"/>
    <sheet name="participanti_jud_dom_0325" sheetId="32" r:id="rId11"/>
    <sheet name="conturi_goale_0325" sheetId="30" r:id="rId12"/>
    <sheet name="rp_sexe_0325" sheetId="26" r:id="rId13"/>
    <sheet name="Sheet2" sheetId="34" r:id="rId14"/>
    <sheet name="rp_varste_sexe_0325" sheetId="28" r:id="rId15"/>
    <sheet name="Sheet3" sheetId="35" r:id="rId16"/>
  </sheets>
  <externalReferences>
    <externalReference r:id="rId17"/>
  </externalReferences>
  <definedNames>
    <definedName name="_xlnm.Print_Area" localSheetId="5">evolutie_contrib_0325!#REF!</definedName>
    <definedName name="_xlnm.Print_Area" localSheetId="2">evolutie_rp_0325!#REF!</definedName>
    <definedName name="_xlnm.Print_Area" localSheetId="0">k_total_tec_0325!$B$2:$K$16</definedName>
    <definedName name="_xlnm.Print_Area" localSheetId="6">part_fonduri_0325!$B$2:$M$12</definedName>
    <definedName name="_xlnm.Print_Area" localSheetId="9">participanti_judete_0325!$B$2:$E$48</definedName>
    <definedName name="_xlnm.Print_Area" localSheetId="12">rp_sexe_0325!$B$2:$F$12</definedName>
    <definedName name="_xlnm.Print_Area" localSheetId="14">rp_varste_sexe_0325!$B$2:$P$14</definedName>
    <definedName name="_xlnm.Print_Area" localSheetId="3">sume_euro_0325!#REF!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4" i="15" l="1"/>
  <c r="G23" i="15"/>
  <c r="G22" i="15"/>
  <c r="G21" i="15"/>
  <c r="G20" i="15"/>
  <c r="G19" i="15"/>
  <c r="G18" i="15"/>
  <c r="F25" i="15"/>
  <c r="E25" i="15"/>
  <c r="D25" i="15"/>
  <c r="O13" i="15"/>
  <c r="N13" i="15"/>
  <c r="M13" i="15"/>
  <c r="L13" i="15"/>
  <c r="K13" i="15"/>
  <c r="J13" i="15"/>
  <c r="I13" i="15"/>
  <c r="H13" i="15"/>
  <c r="G13" i="15"/>
  <c r="F13" i="15"/>
  <c r="E13" i="15"/>
  <c r="D13" i="15"/>
  <c r="P12" i="15"/>
  <c r="P11" i="15"/>
  <c r="P10" i="15"/>
  <c r="P9" i="15"/>
  <c r="P8" i="15"/>
  <c r="P7" i="15"/>
  <c r="P6" i="15"/>
  <c r="F23" i="1"/>
  <c r="E23" i="1"/>
  <c r="D23" i="1"/>
  <c r="O12" i="1"/>
  <c r="N12" i="1"/>
  <c r="M12" i="1"/>
  <c r="L12" i="1"/>
  <c r="K12" i="1"/>
  <c r="J12" i="1"/>
  <c r="I12" i="1"/>
  <c r="H12" i="1"/>
  <c r="G12" i="1"/>
  <c r="F12" i="1"/>
  <c r="E12" i="1"/>
  <c r="D12" i="1"/>
  <c r="D7" i="26"/>
  <c r="D48" i="17"/>
  <c r="E45" i="17" s="1"/>
  <c r="F7" i="31"/>
  <c r="F8" i="31"/>
  <c r="F9" i="31"/>
  <c r="F10" i="31"/>
  <c r="F11" i="31"/>
  <c r="F12" i="31"/>
  <c r="F6" i="31"/>
  <c r="G13" i="31"/>
  <c r="H11" i="31" s="1"/>
  <c r="H6" i="31"/>
  <c r="I8" i="31"/>
  <c r="E7" i="28"/>
  <c r="F7" i="28"/>
  <c r="G7" i="28"/>
  <c r="G8" i="28"/>
  <c r="G9" i="28"/>
  <c r="G10" i="28"/>
  <c r="G11" i="28"/>
  <c r="G12" i="28"/>
  <c r="G13" i="28"/>
  <c r="H7" i="28"/>
  <c r="E8" i="28"/>
  <c r="F8" i="28"/>
  <c r="H8" i="28"/>
  <c r="E9" i="28"/>
  <c r="F9" i="28"/>
  <c r="H9" i="28"/>
  <c r="E10" i="28"/>
  <c r="F10" i="28"/>
  <c r="H10" i="28"/>
  <c r="E11" i="28"/>
  <c r="F11" i="28"/>
  <c r="H11" i="28"/>
  <c r="E12" i="28"/>
  <c r="F12" i="28"/>
  <c r="H12" i="28"/>
  <c r="E13" i="28"/>
  <c r="F13" i="28"/>
  <c r="H13" i="28"/>
  <c r="D13" i="28" s="1"/>
  <c r="M5" i="24"/>
  <c r="M6" i="24"/>
  <c r="M7" i="24"/>
  <c r="M8" i="24"/>
  <c r="M9" i="24"/>
  <c r="M10" i="24"/>
  <c r="M11" i="24"/>
  <c r="D53" i="32"/>
  <c r="J12" i="24"/>
  <c r="L12" i="24"/>
  <c r="K12" i="24"/>
  <c r="F13" i="23"/>
  <c r="K14" i="28"/>
  <c r="O14" i="28"/>
  <c r="K7" i="23"/>
  <c r="K8" i="23"/>
  <c r="K9" i="23"/>
  <c r="K10" i="23"/>
  <c r="K11" i="23"/>
  <c r="K12" i="23"/>
  <c r="K6" i="23"/>
  <c r="I6" i="23"/>
  <c r="I7" i="23"/>
  <c r="I8" i="23"/>
  <c r="I9" i="23"/>
  <c r="I10" i="23"/>
  <c r="I11" i="23"/>
  <c r="I12" i="23"/>
  <c r="D12" i="24"/>
  <c r="E13" i="23"/>
  <c r="D13" i="23"/>
  <c r="D11" i="26"/>
  <c r="D10" i="26"/>
  <c r="D9" i="26"/>
  <c r="D8" i="26"/>
  <c r="D6" i="26"/>
  <c r="D5" i="26"/>
  <c r="E12" i="26"/>
  <c r="F12" i="26"/>
  <c r="K13" i="31"/>
  <c r="J13" i="31"/>
  <c r="D13" i="31"/>
  <c r="I13" i="31" s="1"/>
  <c r="E13" i="31"/>
  <c r="F13" i="31" s="1"/>
  <c r="I12" i="31"/>
  <c r="C11" i="31"/>
  <c r="C10" i="31"/>
  <c r="C9" i="31"/>
  <c r="C8" i="31"/>
  <c r="I7" i="31"/>
  <c r="C7" i="31"/>
  <c r="I6" i="31"/>
  <c r="B6" i="31"/>
  <c r="J13" i="23"/>
  <c r="G13" i="23"/>
  <c r="H13" i="23"/>
  <c r="C12" i="28"/>
  <c r="C11" i="28"/>
  <c r="C10" i="28"/>
  <c r="C9" i="28"/>
  <c r="C8" i="28"/>
  <c r="C7" i="28"/>
  <c r="B7" i="28"/>
  <c r="C10" i="26"/>
  <c r="C9" i="26"/>
  <c r="C8" i="26"/>
  <c r="C7" i="26"/>
  <c r="C6" i="26"/>
  <c r="C5" i="26"/>
  <c r="B5" i="26"/>
  <c r="C11" i="24"/>
  <c r="C10" i="24"/>
  <c r="C9" i="24"/>
  <c r="C8" i="24"/>
  <c r="C7" i="24"/>
  <c r="C6" i="24"/>
  <c r="C5" i="24"/>
  <c r="B5" i="24"/>
  <c r="E12" i="24"/>
  <c r="F12" i="24"/>
  <c r="G12" i="24"/>
  <c r="H12" i="24"/>
  <c r="I12" i="24"/>
  <c r="I14" i="28"/>
  <c r="J14" i="28"/>
  <c r="L14" i="28"/>
  <c r="M14" i="28"/>
  <c r="N14" i="28"/>
  <c r="P14" i="28"/>
  <c r="B6" i="24"/>
  <c r="B8" i="28"/>
  <c r="B6" i="26"/>
  <c r="B7" i="24"/>
  <c r="B7" i="26"/>
  <c r="B9" i="28"/>
  <c r="B8" i="26"/>
  <c r="B10" i="28"/>
  <c r="B8" i="24"/>
  <c r="B11" i="28"/>
  <c r="B9" i="24"/>
  <c r="B9" i="26"/>
  <c r="B10" i="24"/>
  <c r="B10" i="26"/>
  <c r="B12" i="28"/>
  <c r="B13" i="28"/>
  <c r="B11" i="26"/>
  <c r="B11" i="24"/>
  <c r="F14" i="28" l="1"/>
  <c r="D8" i="28"/>
  <c r="G14" i="28"/>
  <c r="D7" i="28"/>
  <c r="E14" i="28"/>
  <c r="D11" i="28"/>
  <c r="D12" i="28"/>
  <c r="D10" i="28"/>
  <c r="D9" i="28"/>
  <c r="D12" i="26"/>
  <c r="M12" i="24"/>
  <c r="P13" i="15"/>
  <c r="G25" i="15"/>
  <c r="H13" i="31"/>
  <c r="H12" i="31"/>
  <c r="H10" i="31"/>
  <c r="I13" i="23"/>
  <c r="K13" i="23"/>
  <c r="H14" i="28"/>
  <c r="E31" i="17"/>
  <c r="E11" i="17"/>
  <c r="E12" i="17"/>
  <c r="E16" i="17"/>
  <c r="E38" i="17"/>
  <c r="E29" i="17"/>
  <c r="E21" i="17"/>
  <c r="E20" i="17"/>
  <c r="E13" i="17"/>
  <c r="E23" i="17"/>
  <c r="E39" i="17"/>
  <c r="E44" i="17"/>
  <c r="E10" i="17"/>
  <c r="E17" i="17"/>
  <c r="E33" i="17"/>
  <c r="E26" i="17"/>
  <c r="E18" i="17"/>
  <c r="E7" i="17"/>
  <c r="E22" i="17"/>
  <c r="E37" i="17"/>
  <c r="E46" i="17"/>
  <c r="E41" i="17"/>
  <c r="E36" i="17"/>
  <c r="E5" i="17"/>
  <c r="E24" i="17"/>
  <c r="E19" i="17"/>
  <c r="E15" i="17"/>
  <c r="E30" i="17"/>
  <c r="E34" i="17"/>
  <c r="E48" i="17"/>
  <c r="E25" i="17"/>
  <c r="E42" i="17"/>
  <c r="E27" i="17"/>
  <c r="E40" i="17"/>
  <c r="E6" i="17"/>
  <c r="E32" i="17"/>
  <c r="E43" i="17"/>
  <c r="E8" i="17"/>
  <c r="E14" i="17"/>
  <c r="E47" i="17"/>
  <c r="E28" i="17"/>
  <c r="E9" i="17"/>
  <c r="E35" i="17"/>
  <c r="H7" i="31"/>
  <c r="H9" i="31"/>
  <c r="H8" i="31"/>
  <c r="D14" i="28" l="1"/>
</calcChain>
</file>

<file path=xl/sharedStrings.xml><?xml version="1.0" encoding="utf-8"?>
<sst xmlns="http://schemas.openxmlformats.org/spreadsheetml/2006/main" count="515" uniqueCount="282">
  <si>
    <t>Venit asigurat  (RON)</t>
  </si>
  <si>
    <t>Venit asigurat  (EUR)</t>
  </si>
  <si>
    <t>Sume curente</t>
  </si>
  <si>
    <t>Restante</t>
  </si>
  <si>
    <t>AZT VIITORUL TAU</t>
  </si>
  <si>
    <t>VITAL</t>
  </si>
  <si>
    <t>ARIPI</t>
  </si>
  <si>
    <t>Invalidari</t>
  </si>
  <si>
    <t>Afilieri</t>
  </si>
  <si>
    <t>Denumire Fond</t>
  </si>
  <si>
    <t>tot_rec</t>
  </si>
  <si>
    <t>sume_tot</t>
  </si>
  <si>
    <t>sume_crt</t>
  </si>
  <si>
    <t>sume_rest</t>
  </si>
  <si>
    <t>venit_asig</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</si>
  <si>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</si>
  <si>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</si>
  <si>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</si>
  <si>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</si>
  <si>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</si>
  <si>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</si>
  <si>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</si>
  <si>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</si>
  <si>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</si>
  <si>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</si>
  <si>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</si>
  <si>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</si>
  <si>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</si>
  <si>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</si>
  <si>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</si>
  <si>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Luna de referinta</t>
  </si>
  <si>
    <t xml:space="preserve">COMENZI </t>
  </si>
  <si>
    <t>Denumire CTP</t>
  </si>
  <si>
    <t>Alte nationalitati</t>
  </si>
  <si>
    <t>peste 45 de ani</t>
  </si>
  <si>
    <t>35-45 ani</t>
  </si>
  <si>
    <t>Preluati MapN acte aderare</t>
  </si>
  <si>
    <t>Preluati MapN repartizare aleatorie</t>
  </si>
  <si>
    <t>NN</t>
  </si>
  <si>
    <t>METROPOLITAN LIFE</t>
  </si>
  <si>
    <t>Numar participanti in registrul participantilor</t>
  </si>
  <si>
    <t>BCR</t>
  </si>
  <si>
    <t>BRD</t>
  </si>
  <si>
    <t>Total</t>
  </si>
  <si>
    <t>Fond</t>
  </si>
  <si>
    <t>Nr. crt.</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</si>
  <si>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</si>
  <si>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</si>
  <si>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</si>
  <si>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</si>
  <si>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</si>
  <si>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</si>
  <si>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</si>
  <si>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</si>
  <si>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</si>
  <si>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</si>
  <si>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</si>
  <si>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</si>
  <si>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</si>
  <si>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</si>
  <si>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</si>
  <si>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</si>
  <si>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</si>
  <si>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</si>
  <si>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</si>
  <si>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</si>
  <si>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</si>
  <si>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</si>
  <si>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</si>
  <si>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</si>
  <si>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</si>
  <si>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</si>
  <si>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</si>
  <si>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</si>
  <si>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</si>
  <si>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</si>
  <si>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</si>
  <si>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</si>
  <si>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</si>
  <si>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</si>
  <si>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</si>
  <si>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</si>
  <si>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</si>
  <si>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</si>
  <si>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</si>
  <si>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</si>
  <si>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</si>
  <si>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</si>
  <si>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</si>
  <si>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</si>
  <si>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</si>
  <si>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</si>
  <si>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</si>
  <si>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</si>
  <si>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</si>
  <si>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</si>
  <si>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</si>
  <si>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</si>
  <si>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</si>
  <si>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</si>
  <si>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</si>
  <si>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</si>
  <si>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</si>
  <si>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</si>
  <si>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</si>
  <si>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</si>
  <si>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</si>
  <si>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</si>
  <si>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</si>
  <si>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</si>
  <si>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</si>
  <si>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</si>
  <si>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</si>
  <si>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</si>
  <si>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</si>
  <si>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</si>
  <si>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</si>
  <si>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</si>
  <si>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</si>
  <si>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</si>
  <si>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</si>
  <si>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</si>
  <si>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</si>
  <si>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</si>
  <si>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</si>
  <si>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</si>
  <si>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</si>
  <si>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</si>
  <si>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</si>
  <si>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</si>
  <si>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</si>
  <si>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</si>
  <si>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</si>
  <si>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</si>
  <si>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</si>
  <si>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</si>
  <si>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</si>
  <si>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</si>
  <si>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</si>
  <si>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</si>
  <si>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</si>
  <si>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</si>
  <si>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</si>
  <si>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</si>
  <si>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tot_part</t>
  </si>
  <si>
    <t>tot_vir</t>
  </si>
  <si>
    <t>tot_reg</t>
  </si>
  <si>
    <t>tot_plus</t>
  </si>
  <si>
    <t>tot_minus</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</si>
  <si>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</si>
  <si>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</si>
  <si>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EURO</t>
  </si>
  <si>
    <t>LEI</t>
  </si>
  <si>
    <t>curs EURO</t>
  </si>
  <si>
    <t xml:space="preserve">Numar pozitii in liste </t>
  </si>
  <si>
    <t>Sume virate                                                       (LEI)</t>
  </si>
  <si>
    <t>Total sume virate            (EUR)</t>
  </si>
  <si>
    <t>IANUARIE 2025</t>
  </si>
  <si>
    <t>IANUARIE  2025</t>
  </si>
  <si>
    <t>ianuarie 2025</t>
  </si>
  <si>
    <t>Ianuarie 2025</t>
  </si>
  <si>
    <t xml:space="preserve">1Euro 4,9774 BNR 18/03/2025)              </t>
  </si>
  <si>
    <t>FEBRUARIE 2025</t>
  </si>
  <si>
    <t>FEBRUARIE  2025</t>
  </si>
  <si>
    <t>februarie 2025</t>
  </si>
  <si>
    <t xml:space="preserve">1Euro 4,9775 BNR 16/04/2025)              </t>
  </si>
  <si>
    <t>Februarie 2025</t>
  </si>
  <si>
    <t>Martie 2025</t>
  </si>
  <si>
    <t>Numar participanti in Registrul Participantilor la luna de referinta  FEBRUARIE 2025</t>
  </si>
  <si>
    <t>Transferuri validate catre alte fonduri la luna de referinta MARTIE 2025</t>
  </si>
  <si>
    <t>Transferuri validate de la alte fonduri la luna de referinta MARTIE 2025</t>
  </si>
  <si>
    <t>Acte aderare validate pentru luna de referinta MARTIE 2025</t>
  </si>
  <si>
    <t>Asigurati repartizati aleatoriu la luna de referinta MARTIE 2025</t>
  </si>
  <si>
    <t>Numar participanti in Registrul participantilor dupa repartizarea aleatorie la luna de referinta   MARTIE 2025</t>
  </si>
  <si>
    <t>MARTIE 2025</t>
  </si>
  <si>
    <t>Numar de participanti pentru care se fac viramente in luna de referinta MARTIE 2025</t>
  </si>
  <si>
    <t>martie 2025</t>
  </si>
  <si>
    <t>(BNR 16/05/2025)</t>
  </si>
  <si>
    <t xml:space="preserve">1Euro 5,1033 BNR 16/05/2025)              </t>
  </si>
  <si>
    <t>Situatie centralizatoare
privind numarul participantilor si contributiile virate la fondurile de pensii administrate privat
aferente lunii de referinta MARTIE 2025</t>
  </si>
  <si>
    <t>1 EUR</t>
  </si>
  <si>
    <r>
      <t xml:space="preserve">din care, Numar participanti pentru care s-au efectuat regularizari prin actualizarea cu datele primite de la angajatori </t>
    </r>
    <r>
      <rPr>
        <b/>
        <sz val="10"/>
        <color rgb="FFFF0000"/>
        <rFont val="Arial"/>
        <family val="2"/>
      </rPr>
      <t>(*)</t>
    </r>
  </si>
  <si>
    <r>
      <t xml:space="preserve">Numar participanti cu contributii restante de la luni anterioare, virate la luna de referinta </t>
    </r>
    <r>
      <rPr>
        <b/>
        <sz val="10"/>
        <color rgb="FFFF0000"/>
        <rFont val="Arial"/>
        <family val="2"/>
      </rPr>
      <t>(**)</t>
    </r>
  </si>
  <si>
    <r>
      <t xml:space="preserve">Numar participanti cu contributii achitate in plus la luni anterioare, regularizate la luna de referinta </t>
    </r>
    <r>
      <rPr>
        <b/>
        <sz val="10"/>
        <color rgb="FFFF0000"/>
        <rFont val="Arial"/>
        <family val="2"/>
      </rPr>
      <t>(***)</t>
    </r>
  </si>
  <si>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</si>
  <si>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t>IANUARIE 2024</t>
  </si>
  <si>
    <t>FEBRUARIE 2024</t>
  </si>
  <si>
    <t>MARTIE 2024</t>
  </si>
  <si>
    <t>APRILIE 2024</t>
  </si>
  <si>
    <t>MAI 2024</t>
  </si>
  <si>
    <t>IUNIE 2024</t>
  </si>
  <si>
    <t>IULIE 2024</t>
  </si>
  <si>
    <t>AUGUST 2024</t>
  </si>
  <si>
    <t>SEPTEMBRIE 2024</t>
  </si>
  <si>
    <t>OCTOMBRIE 2024</t>
  </si>
  <si>
    <t>NOIEMBRIE 2024</t>
  </si>
  <si>
    <t>DECEMBRIE 2024</t>
  </si>
  <si>
    <t>Situatie centralizatoare               
privind evolutia numarului de participanti din Registrul participantilor 
pana la luna de referinta 
MARTIE 2025</t>
  </si>
  <si>
    <t>IANUARIE 
2024</t>
  </si>
  <si>
    <t>FEBRUARIE 
2024</t>
  </si>
  <si>
    <t>SEPTEMBRIE 
2024</t>
  </si>
  <si>
    <t>OCTOMBRIE 
2024</t>
  </si>
  <si>
    <t>NOIEMBRIE 
2024</t>
  </si>
  <si>
    <t>DECEMBRIE 
2024</t>
  </si>
  <si>
    <t>IANUARIE 
2025</t>
  </si>
  <si>
    <t>FEBRUARIE 
2025</t>
  </si>
  <si>
    <t xml:space="preserve">1Euro 4,9715 
BNR (18/03/2024)              </t>
  </si>
  <si>
    <t xml:space="preserve">1Euro 4,9763 
BNR (18/04/2024)              </t>
  </si>
  <si>
    <t xml:space="preserve">1Euro 4,9751 
BNR (17/05/2024)              </t>
  </si>
  <si>
    <t xml:space="preserve">1Euro 4,9766 
BNR (18/06/2024)              </t>
  </si>
  <si>
    <t xml:space="preserve">1Euro 4,9692 
BNR (18/07/2024)              </t>
  </si>
  <si>
    <t xml:space="preserve">1Euro 4,9773 
BNR (19/08/2024)              </t>
  </si>
  <si>
    <t xml:space="preserve">1Euro 4,9746 
BNR (18/09/2024)              </t>
  </si>
  <si>
    <t xml:space="preserve">1Euro 4,9724 
BNR (18/10/2024)              </t>
  </si>
  <si>
    <t xml:space="preserve">1Euro 4,9764 
BNR (18/11/2024)              </t>
  </si>
  <si>
    <t xml:space="preserve">1Euro 4,9755 
BNR (18/12/2024)              </t>
  </si>
  <si>
    <t xml:space="preserve">1Euro 4,9759 
BNR (17/01/2025)              </t>
  </si>
  <si>
    <t xml:space="preserve">1Euro 4,9771 
BNR (18/02/2025)              </t>
  </si>
  <si>
    <t xml:space="preserve">1Euro 4,9774 
BNR (18/03/2025)              </t>
  </si>
  <si>
    <t xml:space="preserve">1Euro 4,9775 
BNR (16/04/2025)              </t>
  </si>
  <si>
    <t>Situatie centralizatoare                
privind valoarea in Euro a viramentelor catre fondurile de pensii administrate privat 
aferente lunilor de referinta 
IANUARIE 2024 - MARTIE 2025</t>
  </si>
  <si>
    <t xml:space="preserve">1Euro 5,1033 
BNR (16/05/2025)              </t>
  </si>
  <si>
    <t>Ianuarie 2024</t>
  </si>
  <si>
    <t>Februarie 2024</t>
  </si>
  <si>
    <t>Martie 2024</t>
  </si>
  <si>
    <t>Aprilie 2024</t>
  </si>
  <si>
    <t>Mai 2024</t>
  </si>
  <si>
    <t>Iunie 2024</t>
  </si>
  <si>
    <t>Iulie 2024</t>
  </si>
  <si>
    <t>August 2024</t>
  </si>
  <si>
    <t>Septembrie 2024</t>
  </si>
  <si>
    <t>Octombrie 2024</t>
  </si>
  <si>
    <t>Noiembrie 2024</t>
  </si>
  <si>
    <t>Decembrie 2024</t>
  </si>
  <si>
    <t xml:space="preserve">1Euro 4,9715 BNR 18/03/2024)              </t>
  </si>
  <si>
    <t xml:space="preserve">1Euro 4,9763 BNR 18/04/2024)              </t>
  </si>
  <si>
    <t xml:space="preserve">1Euro 4,9751 BNR 17/05/2024)              </t>
  </si>
  <si>
    <t xml:space="preserve">1Euro 4,9766 BNR 18/06/2024)              </t>
  </si>
  <si>
    <t xml:space="preserve">1Euro 4,9692 BNR 18/07/2024)              </t>
  </si>
  <si>
    <t xml:space="preserve">1Euro 4,9773 BNR 19/08/2024)              </t>
  </si>
  <si>
    <t xml:space="preserve">1Euro 4,9746 BNR 18/09/2024)              </t>
  </si>
  <si>
    <t xml:space="preserve">1Euro 4,9724 BNR 18/10/2024)              </t>
  </si>
  <si>
    <t xml:space="preserve">1Euro 4,9764 BNR 18/11/2024)              </t>
  </si>
  <si>
    <t xml:space="preserve">1Euro 4,9755 BNR 18/12/2024)              </t>
  </si>
  <si>
    <t xml:space="preserve">1Euro 4,9759 BNR 17/01/2025)              </t>
  </si>
  <si>
    <t xml:space="preserve">1Euro 4,9771 BNR 18/02/2025)              </t>
  </si>
  <si>
    <t xml:space="preserve">1Euro 4,9715 
BNR 18/03/2024)              </t>
  </si>
  <si>
    <t xml:space="preserve">1Euro 4,9763 
BNR 18/04/2024)              </t>
  </si>
  <si>
    <t xml:space="preserve">1Euro 4,9751 
BNR 17/05/2024)              </t>
  </si>
  <si>
    <t xml:space="preserve">1Euro 4,9766 
BNR 18/06/2024)              </t>
  </si>
  <si>
    <t xml:space="preserve">1Euro 4,9692 
BNR 18/07/2024)              </t>
  </si>
  <si>
    <t xml:space="preserve">1Euro 4,9773 
BNR 19/08/2024)              </t>
  </si>
  <si>
    <t xml:space="preserve">1Euro 4,9764 
BNR 18/09/2024)              </t>
  </si>
  <si>
    <t xml:space="preserve">1Euro 4,9724 
BNR 18/10/2024)              </t>
  </si>
  <si>
    <t xml:space="preserve">1Euro 4,9764 
BNR 18/11/2024)              </t>
  </si>
  <si>
    <t xml:space="preserve">1Euro 4,9755 
BNR 18/12/2024)              </t>
  </si>
  <si>
    <t xml:space="preserve">1Euro 4,9759 
BNR 17/01/2025)              </t>
  </si>
  <si>
    <t xml:space="preserve">1Euro 4,9771 
BNR 18/02/2025)              </t>
  </si>
  <si>
    <t xml:space="preserve">1Euro 4,9774 
BNR 18/03/2025)              </t>
  </si>
  <si>
    <t xml:space="preserve">1Euro 4,9775 
BNR 16/04/2025)              </t>
  </si>
  <si>
    <t>Situatie centralizatoare               
privind evolutia contributiei medii in Euro la pilonul II a participantilor pana la luna de referinta 
MARTIE 2025</t>
  </si>
  <si>
    <t>Situatie centralizatoare               
privind evolutia contributiei medii in Euro la pilonul II a participantilor pana la luna de referinta
 MARTIE 2025</t>
  </si>
  <si>
    <t xml:space="preserve">FEBRUARIE
2024 </t>
  </si>
  <si>
    <t xml:space="preserve">MARTIE
2024 </t>
  </si>
  <si>
    <t xml:space="preserve">APRILIE
2024 </t>
  </si>
  <si>
    <t xml:space="preserve">MAI
2024 </t>
  </si>
  <si>
    <t xml:space="preserve">IUNIE
2024 </t>
  </si>
  <si>
    <t>IULIE
2024</t>
  </si>
  <si>
    <t>AUGUST
2024</t>
  </si>
  <si>
    <t xml:space="preserve">SEPTEMBRIE
2024 </t>
  </si>
  <si>
    <t xml:space="preserve">OCTOMBRIE
2024 </t>
  </si>
  <si>
    <t xml:space="preserve">NOIEMBRIE
2024 </t>
  </si>
  <si>
    <t xml:space="preserve">DECEMBRIE
2024 </t>
  </si>
  <si>
    <t xml:space="preserve">IANUARIE
2024 </t>
  </si>
  <si>
    <t>APRILIE
2024</t>
  </si>
  <si>
    <t xml:space="preserve">IULIE
2024 </t>
  </si>
  <si>
    <t xml:space="preserve">AUGUST
2024 </t>
  </si>
  <si>
    <t>Situatie centralizatoare           
privind repartizarea participantilor dupa judetul 
angajatorului la luna de referinta 
MARTIE 2025</t>
  </si>
  <si>
    <t>Situatie centralizatoare privind repartizarea participantilor
 dupa judetul de domiciliu pentru care se fac viramente 
la luna de referinta 
MARTIE 2025</t>
  </si>
  <si>
    <t>Situatie centralizatoare privind numarul de participanti  
care nu figurează cu declaraţii depuse 
in sistemul public de pensii</t>
  </si>
  <si>
    <t>Situatie centralizatoare    
privind repartizarea pe sexe a participantilor    
aferente lunii de referinta 
MARTIE 2025</t>
  </si>
  <si>
    <t>Situatie centralizatoare              
privind repartizarea pe sexe si varste a participantilor              
aferente lunii de referinta 
MARTIE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</si>
</sst>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3" x14ac:knownFonts="1">
    <font>
      <sz val="10"/>
      <name val="Arial"/>
      <charset val="238"/>
    </font>
    <font>
      <sz val="10"/>
      <name val="Arial"/>
      <family val="2"/>
    </font>
    <font>
      <b/>
      <sz val="12"/>
      <name val="Arial"/>
      <family val="2"/>
    </font>
    <font>
      <sz val="12"/>
      <name val="Arial"/>
      <family val="2"/>
    </font>
    <font>
      <b/>
      <sz val="14"/>
      <name val="Arial"/>
      <family val="2"/>
    </font>
    <font>
      <sz val="14"/>
      <name val="Arial"/>
      <family val="2"/>
    </font>
    <font>
      <sz val="10"/>
      <name val="Arial"/>
      <family val="2"/>
    </font>
    <font>
      <sz val="11"/>
      <color indexed="8"/>
      <name val="Calibri"/>
      <family val="2"/>
    </font>
    <font>
      <sz val="11"/>
      <color indexed="9"/>
      <name val="Calibri"/>
      <family val="2"/>
    </font>
    <font>
      <sz val="10"/>
      <name val="Arial"/>
      <family val="2"/>
    </font>
    <font>
      <b/>
      <sz val="11"/>
      <color indexed="8"/>
      <name val="Calibri"/>
      <family val="2"/>
    </font>
    <font>
      <b/>
      <sz val="10"/>
      <name val="Arial"/>
      <family val="2"/>
    </font>
    <font>
      <i/>
      <sz val="9"/>
      <name val="Arial"/>
      <family val="2"/>
    </font>
    <font>
      <b/>
      <sz val="11"/>
      <name val="Arial"/>
      <family val="2"/>
    </font>
    <font>
      <sz val="9"/>
      <name val="Arial"/>
      <family val="2"/>
    </font>
    <font>
      <sz val="8"/>
      <name val="Arial"/>
      <family val="2"/>
    </font>
    <font>
      <i/>
      <sz val="10"/>
      <name val="Arial"/>
      <family val="2"/>
    </font>
    <font>
      <sz val="8"/>
      <name val="Arial"/>
      <family val="2"/>
    </font>
    <font>
      <b/>
      <sz val="9"/>
      <name val="Arial"/>
      <family val="2"/>
    </font>
    <font>
      <sz val="12"/>
      <color indexed="53"/>
      <name val="Arial"/>
      <family val="2"/>
    </font>
    <font>
      <b/>
      <i/>
      <sz val="10"/>
      <name val="Arial"/>
      <family val="2"/>
    </font>
    <font>
      <b/>
      <i/>
      <sz val="9"/>
      <color indexed="8"/>
      <name val="Arial"/>
      <family val="2"/>
    </font>
    <font>
      <b/>
      <sz val="10"/>
      <color rgb="FFFF0000"/>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2"/>
        <bgColor indexed="64"/>
      </patternFill>
    </fill>
    <fill>
      <patternFill patternType="solid">
        <fgColor indexed="40"/>
        <bgColor indexed="64"/>
      </patternFill>
    </fill>
    <fill>
      <patternFill patternType="solid">
        <fgColor indexed="9"/>
        <bgColor indexed="64"/>
      </patternFill>
    </fill>
    <fill>
      <patternFill patternType="solid">
        <fgColor indexed="2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DAEEF3"/>
        <bgColor rgb="FF000000"/>
      </patternFill>
    </fill>
    <fill>
      <patternFill patternType="solid">
        <fgColor rgb="FFCCC0DA"/>
        <bgColor rgb="FF000000"/>
      </patternFill>
    </fill>
  </fills>
  <borders count="23">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s>
  <cellStyleXfs count="28">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1" fillId="0" borderId="0"/>
    <xf numFmtId="0" fontId="6" fillId="0" borderId="0"/>
    <xf numFmtId="0" fontId="10" fillId="0" borderId="1" applyNumberFormat="0" applyFill="0" applyAlignment="0" applyProtection="0"/>
  </cellStyleXfs>
  <cellXfs count="152">
    <xf numFmtId="0" fontId="0" fillId="0" borderId="0" xfId="0"/>
    <xf numFmtId="3" fontId="4" fillId="0" borderId="0" xfId="0" applyNumberFormat="1" applyFont="1" applyBorder="1"/>
    <xf numFmtId="0" fontId="3" fillId="0" borderId="0" xfId="0" applyFont="1"/>
    <xf numFmtId="0" fontId="5" fillId="0" borderId="0" xfId="0" applyFont="1" applyAlignment="1">
      <alignment horizontal="centerContinuous"/>
    </xf>
    <xf numFmtId="3" fontId="0" fillId="0" borderId="0" xfId="0" applyNumberFormat="1"/>
    <xf numFmtId="0" fontId="0" fillId="0" borderId="0" xfId="0" applyAlignment="1">
      <alignment horizontal="center" vertical="center" wrapText="1"/>
    </xf>
    <xf numFmtId="0" fontId="12" fillId="0" borderId="0" xfId="0" applyFont="1" applyFill="1" applyAlignment="1">
      <alignment horizontal="center" vertical="center" wrapText="1"/>
    </xf>
    <xf numFmtId="0" fontId="14" fillId="0" borderId="0" xfId="0" applyFont="1"/>
    <xf numFmtId="0" fontId="3" fillId="0" borderId="0" xfId="26" applyFont="1"/>
    <xf numFmtId="10" fontId="3" fillId="0" borderId="0" xfId="26" applyNumberFormat="1" applyFont="1"/>
    <xf numFmtId="0" fontId="16" fillId="0" borderId="0" xfId="0" applyFont="1" applyAlignment="1">
      <alignment horizontal="right"/>
    </xf>
    <xf numFmtId="164" fontId="16" fillId="0" borderId="0" xfId="0" applyNumberFormat="1" applyFont="1" applyAlignment="1">
      <alignment horizontal="left" vertical="center"/>
    </xf>
    <xf numFmtId="0" fontId="11" fillId="0" borderId="0" xfId="0" applyFont="1"/>
    <xf numFmtId="3" fontId="11" fillId="0" borderId="0" xfId="0" applyNumberFormat="1" applyFont="1"/>
    <xf numFmtId="0" fontId="16" fillId="0" borderId="0" xfId="0" applyFont="1"/>
    <xf numFmtId="0" fontId="2" fillId="21" borderId="2" xfId="0" applyFont="1" applyFill="1" applyBorder="1" applyAlignment="1">
      <alignment horizontal="center" vertical="center" wrapText="1"/>
    </xf>
    <xf numFmtId="3" fontId="5" fillId="0" borderId="2" xfId="0" applyNumberFormat="1" applyFont="1" applyBorder="1"/>
    <xf numFmtId="3" fontId="5" fillId="0" borderId="5" xfId="0" applyNumberFormat="1" applyFont="1" applyBorder="1"/>
    <xf numFmtId="0" fontId="9" fillId="0" borderId="0" xfId="0" applyFont="1"/>
    <xf numFmtId="4" fontId="0" fillId="0" borderId="0" xfId="0" applyNumberFormat="1"/>
    <xf numFmtId="0" fontId="19" fillId="0" borderId="0" xfId="26" applyFont="1"/>
    <xf numFmtId="0" fontId="12" fillId="0" borderId="2" xfId="0" applyFont="1" applyFill="1" applyBorder="1" applyAlignment="1">
      <alignment horizontal="center" vertical="center" wrapText="1"/>
    </xf>
    <xf numFmtId="0" fontId="12" fillId="20" borderId="2" xfId="0" applyFont="1" applyFill="1" applyBorder="1" applyAlignment="1">
      <alignment horizontal="center" vertical="center" wrapText="1"/>
    </xf>
    <xf numFmtId="0" fontId="18" fillId="23" borderId="3" xfId="0" applyFont="1" applyFill="1" applyBorder="1" applyAlignment="1">
      <alignment horizontal="center" vertical="center" wrapText="1"/>
    </xf>
    <xf numFmtId="0" fontId="12" fillId="20" borderId="5" xfId="0" applyFont="1" applyFill="1" applyBorder="1" applyAlignment="1">
      <alignment horizontal="center" vertical="center" wrapText="1"/>
    </xf>
    <xf numFmtId="3" fontId="3" fillId="0" borderId="0" xfId="26" applyNumberFormat="1" applyFont="1"/>
    <xf numFmtId="3" fontId="3" fillId="0" borderId="0" xfId="0" applyNumberFormat="1" applyFont="1" applyFill="1" applyBorder="1"/>
    <xf numFmtId="3" fontId="3" fillId="22" borderId="0" xfId="0" applyNumberFormat="1" applyFont="1" applyFill="1" applyBorder="1"/>
    <xf numFmtId="0" fontId="2" fillId="21" borderId="3" xfId="0" applyFont="1" applyFill="1" applyBorder="1" applyAlignment="1">
      <alignment horizontal="center" vertical="center" wrapText="1"/>
    </xf>
    <xf numFmtId="3" fontId="12" fillId="20" borderId="2" xfId="0" applyNumberFormat="1" applyFont="1" applyFill="1" applyBorder="1" applyAlignment="1">
      <alignment horizontal="center" vertical="center" wrapText="1"/>
    </xf>
    <xf numFmtId="3" fontId="12" fillId="0" borderId="5" xfId="0" applyNumberFormat="1" applyFont="1" applyFill="1" applyBorder="1" applyAlignment="1">
      <alignment horizontal="center" vertical="center" wrapText="1"/>
    </xf>
    <xf numFmtId="0" fontId="20" fillId="0" borderId="0" xfId="0" applyFont="1" applyAlignment="1">
      <alignment horizontal="right"/>
    </xf>
    <xf numFmtId="164" fontId="21" fillId="0" borderId="0" xfId="0" quotePrefix="1" applyNumberFormat="1" applyFont="1" applyAlignment="1">
      <alignment horizontal="left"/>
    </xf>
    <xf numFmtId="0" fontId="20" fillId="0" borderId="0" xfId="0" applyFont="1"/>
    <xf numFmtId="0" fontId="11" fillId="24" borderId="2" xfId="0" applyFont="1" applyFill="1" applyBorder="1" applyAlignment="1">
      <alignment horizontal="center" vertical="center" wrapText="1"/>
    </xf>
    <xf numFmtId="0" fontId="13" fillId="24" borderId="7" xfId="0" applyFont="1" applyFill="1" applyBorder="1" applyAlignment="1">
      <alignment horizontal="centerContinuous"/>
    </xf>
    <xf numFmtId="0" fontId="13" fillId="24" borderId="8" xfId="0" applyFont="1" applyFill="1" applyBorder="1" applyAlignment="1">
      <alignment horizontal="centerContinuous"/>
    </xf>
    <xf numFmtId="3" fontId="13" fillId="24" borderId="8" xfId="0" applyNumberFormat="1" applyFont="1" applyFill="1" applyBorder="1"/>
    <xf numFmtId="3" fontId="13" fillId="24" borderId="9" xfId="0" applyNumberFormat="1" applyFont="1" applyFill="1" applyBorder="1"/>
    <xf numFmtId="0" fontId="11" fillId="25" borderId="3" xfId="0" applyFont="1" applyFill="1" applyBorder="1" applyAlignment="1">
      <alignment horizontal="center"/>
    </xf>
    <xf numFmtId="0" fontId="11" fillId="25" borderId="2" xfId="0" applyFont="1" applyFill="1" applyBorder="1" applyAlignment="1">
      <alignment horizontal="left"/>
    </xf>
    <xf numFmtId="3" fontId="13" fillId="25" borderId="2" xfId="0" applyNumberFormat="1" applyFont="1" applyFill="1" applyBorder="1"/>
    <xf numFmtId="3" fontId="13" fillId="25" borderId="5" xfId="0" applyNumberFormat="1" applyFont="1" applyFill="1" applyBorder="1"/>
    <xf numFmtId="0" fontId="11" fillId="25" borderId="3" xfId="0" quotePrefix="1" applyFont="1" applyFill="1" applyBorder="1" applyAlignment="1">
      <alignment horizontal="center"/>
    </xf>
    <xf numFmtId="0" fontId="11" fillId="24" borderId="5" xfId="0" applyFont="1" applyFill="1" applyBorder="1" applyAlignment="1">
      <alignment horizontal="center" vertical="center" wrapText="1"/>
    </xf>
    <xf numFmtId="10" fontId="13" fillId="24" borderId="8" xfId="0" applyNumberFormat="1" applyFont="1" applyFill="1" applyBorder="1"/>
    <xf numFmtId="0" fontId="18" fillId="25" borderId="2" xfId="0" applyFont="1" applyFill="1" applyBorder="1" applyAlignment="1">
      <alignment horizontal="left"/>
    </xf>
    <xf numFmtId="10" fontId="13" fillId="25" borderId="2" xfId="0" applyNumberFormat="1" applyFont="1" applyFill="1" applyBorder="1"/>
    <xf numFmtId="3" fontId="13" fillId="24" borderId="8" xfId="0" applyNumberFormat="1" applyFont="1" applyFill="1" applyBorder="1" applyAlignment="1">
      <alignment horizontal="right"/>
    </xf>
    <xf numFmtId="3" fontId="13" fillId="24" borderId="9" xfId="0" applyNumberFormat="1" applyFont="1" applyFill="1" applyBorder="1" applyAlignment="1">
      <alignment horizontal="right"/>
    </xf>
    <xf numFmtId="0" fontId="20" fillId="24" borderId="2" xfId="0" applyFont="1" applyFill="1" applyBorder="1" applyAlignment="1">
      <alignment vertical="center" wrapText="1"/>
    </xf>
    <xf numFmtId="0" fontId="6" fillId="0" borderId="0" xfId="0" applyFont="1"/>
    <xf numFmtId="3" fontId="13" fillId="25" borderId="13" xfId="0" applyNumberFormat="1" applyFont="1" applyFill="1" applyBorder="1"/>
    <xf numFmtId="0" fontId="0" fillId="0" borderId="17" xfId="0" applyBorder="1"/>
    <xf numFmtId="17" fontId="11" fillId="24" borderId="16" xfId="0" quotePrefix="1" applyNumberFormat="1" applyFont="1" applyFill="1" applyBorder="1" applyAlignment="1">
      <alignment horizontal="center" vertical="center" wrapText="1"/>
    </xf>
    <xf numFmtId="17" fontId="11" fillId="24" borderId="12" xfId="0" quotePrefix="1" applyNumberFormat="1" applyFont="1" applyFill="1" applyBorder="1" applyAlignment="1">
      <alignment horizontal="center" vertical="center" wrapText="1"/>
    </xf>
    <xf numFmtId="0" fontId="11" fillId="24" borderId="3" xfId="0" applyFont="1" applyFill="1" applyBorder="1"/>
    <xf numFmtId="164" fontId="13" fillId="25" borderId="2" xfId="0" applyNumberFormat="1" applyFont="1" applyFill="1" applyBorder="1"/>
    <xf numFmtId="164" fontId="13" fillId="25" borderId="5" xfId="0" applyNumberFormat="1" applyFont="1" applyFill="1" applyBorder="1"/>
    <xf numFmtId="0" fontId="0" fillId="0" borderId="7" xfId="0" applyBorder="1"/>
    <xf numFmtId="0" fontId="20" fillId="24" borderId="8" xfId="0" applyFont="1" applyFill="1" applyBorder="1" applyAlignment="1">
      <alignment vertical="center" wrapText="1"/>
    </xf>
    <xf numFmtId="0" fontId="20" fillId="24" borderId="9" xfId="0" applyFont="1" applyFill="1" applyBorder="1" applyAlignment="1">
      <alignment vertical="center" wrapText="1"/>
    </xf>
    <xf numFmtId="0" fontId="20" fillId="24" borderId="5" xfId="0" applyFont="1" applyFill="1" applyBorder="1" applyAlignment="1">
      <alignment vertical="center" wrapText="1"/>
    </xf>
    <xf numFmtId="0" fontId="11" fillId="27" borderId="3" xfId="0" applyFont="1" applyFill="1" applyBorder="1" applyAlignment="1">
      <alignment horizontal="center"/>
    </xf>
    <xf numFmtId="0" fontId="18" fillId="27" borderId="2" xfId="0" applyFont="1" applyFill="1" applyBorder="1" applyAlignment="1">
      <alignment horizontal="left"/>
    </xf>
    <xf numFmtId="2" fontId="13" fillId="27" borderId="2" xfId="0" applyNumberFormat="1" applyFont="1" applyFill="1" applyBorder="1" applyAlignment="1">
      <alignment horizontal="center"/>
    </xf>
    <xf numFmtId="2" fontId="13" fillId="27" borderId="5" xfId="0" applyNumberFormat="1" applyFont="1" applyFill="1" applyBorder="1" applyAlignment="1">
      <alignment horizontal="center"/>
    </xf>
    <xf numFmtId="0" fontId="11" fillId="27" borderId="3" xfId="0" quotePrefix="1" applyFont="1" applyFill="1" applyBorder="1" applyAlignment="1">
      <alignment horizontal="center"/>
    </xf>
    <xf numFmtId="0" fontId="11" fillId="27" borderId="2" xfId="0" applyFont="1" applyFill="1" applyBorder="1" applyAlignment="1">
      <alignment horizontal="left"/>
    </xf>
    <xf numFmtId="2" fontId="13" fillId="28" borderId="8" xfId="0" applyNumberFormat="1" applyFont="1" applyFill="1" applyBorder="1" applyAlignment="1">
      <alignment horizontal="center"/>
    </xf>
    <xf numFmtId="2" fontId="13" fillId="28" borderId="9" xfId="0" applyNumberFormat="1" applyFont="1" applyFill="1" applyBorder="1" applyAlignment="1">
      <alignment horizontal="center"/>
    </xf>
    <xf numFmtId="2" fontId="13" fillId="25" borderId="2" xfId="0" applyNumberFormat="1" applyFont="1" applyFill="1" applyBorder="1" applyAlignment="1">
      <alignment horizontal="center"/>
    </xf>
    <xf numFmtId="2" fontId="13" fillId="25" borderId="5" xfId="0" applyNumberFormat="1" applyFont="1" applyFill="1" applyBorder="1" applyAlignment="1">
      <alignment horizontal="center"/>
    </xf>
    <xf numFmtId="2" fontId="13" fillId="24" borderId="8" xfId="0" applyNumberFormat="1" applyFont="1" applyFill="1" applyBorder="1" applyAlignment="1">
      <alignment horizontal="center"/>
    </xf>
    <xf numFmtId="2" fontId="13" fillId="24" borderId="9" xfId="0" applyNumberFormat="1" applyFont="1" applyFill="1" applyBorder="1" applyAlignment="1">
      <alignment horizontal="center"/>
    </xf>
    <xf numFmtId="0" fontId="13" fillId="25" borderId="2" xfId="0" applyFont="1" applyFill="1" applyBorder="1"/>
    <xf numFmtId="17" fontId="11" fillId="24" borderId="17" xfId="0" quotePrefix="1" applyNumberFormat="1" applyFont="1" applyFill="1" applyBorder="1" applyAlignment="1">
      <alignment horizontal="center" vertical="center" wrapText="1"/>
    </xf>
    <xf numFmtId="3" fontId="13" fillId="25" borderId="7" xfId="0" applyNumberFormat="1" applyFont="1" applyFill="1" applyBorder="1"/>
    <xf numFmtId="3" fontId="13" fillId="25" borderId="8" xfId="0" applyNumberFormat="1" applyFont="1" applyFill="1" applyBorder="1"/>
    <xf numFmtId="3" fontId="13" fillId="25" borderId="9" xfId="0" applyNumberFormat="1" applyFont="1" applyFill="1" applyBorder="1"/>
    <xf numFmtId="0" fontId="13" fillId="24" borderId="7" xfId="26" applyFont="1" applyFill="1" applyBorder="1"/>
    <xf numFmtId="0" fontId="13" fillId="24" borderId="8" xfId="26" applyFont="1" applyFill="1" applyBorder="1"/>
    <xf numFmtId="10" fontId="13" fillId="24" borderId="9" xfId="26" applyNumberFormat="1" applyFont="1" applyFill="1" applyBorder="1"/>
    <xf numFmtId="0" fontId="11" fillId="24" borderId="3" xfId="26" applyFont="1" applyFill="1" applyBorder="1" applyAlignment="1">
      <alignment horizontal="center"/>
    </xf>
    <xf numFmtId="0" fontId="11" fillId="24" borderId="2" xfId="26" applyFont="1" applyFill="1" applyBorder="1" applyAlignment="1">
      <alignment horizontal="center"/>
    </xf>
    <xf numFmtId="10" fontId="11" fillId="24" borderId="5" xfId="26" applyNumberFormat="1" applyFont="1" applyFill="1" applyBorder="1" applyAlignment="1">
      <alignment horizontal="center"/>
    </xf>
    <xf numFmtId="0" fontId="11" fillId="25" borderId="3" xfId="26" applyFont="1" applyFill="1" applyBorder="1"/>
    <xf numFmtId="0" fontId="11" fillId="25" borderId="2" xfId="26" applyFont="1" applyFill="1" applyBorder="1"/>
    <xf numFmtId="10" fontId="13" fillId="25" borderId="5" xfId="26" applyNumberFormat="1" applyFont="1" applyFill="1" applyBorder="1"/>
    <xf numFmtId="0" fontId="11" fillId="24" borderId="5" xfId="26" applyFont="1" applyFill="1" applyBorder="1" applyAlignment="1">
      <alignment horizontal="center" vertical="center" wrapText="1"/>
    </xf>
    <xf numFmtId="0" fontId="11" fillId="24" borderId="5" xfId="26" applyFont="1" applyFill="1" applyBorder="1" applyAlignment="1">
      <alignment horizontal="center"/>
    </xf>
    <xf numFmtId="3" fontId="13" fillId="24" borderId="9" xfId="25" applyNumberFormat="1" applyFont="1" applyFill="1" applyBorder="1"/>
    <xf numFmtId="0" fontId="11" fillId="25" borderId="3" xfId="26" applyFont="1" applyFill="1" applyBorder="1" applyAlignment="1">
      <alignment horizontal="left"/>
    </xf>
    <xf numFmtId="0" fontId="11" fillId="25" borderId="2" xfId="26" applyFont="1" applyFill="1" applyBorder="1" applyAlignment="1">
      <alignment horizontal="left"/>
    </xf>
    <xf numFmtId="3" fontId="13" fillId="25" borderId="5" xfId="25" applyNumberFormat="1" applyFont="1" applyFill="1" applyBorder="1"/>
    <xf numFmtId="0" fontId="13" fillId="24" borderId="3" xfId="26" applyFont="1" applyFill="1" applyBorder="1" applyAlignment="1">
      <alignment horizontal="center"/>
    </xf>
    <xf numFmtId="0" fontId="13" fillId="24" borderId="5" xfId="26" applyFont="1" applyFill="1" applyBorder="1" applyAlignment="1">
      <alignment horizontal="center"/>
    </xf>
    <xf numFmtId="17" fontId="13" fillId="25" borderId="3" xfId="0" quotePrefix="1" applyNumberFormat="1" applyFont="1" applyFill="1" applyBorder="1"/>
    <xf numFmtId="17" fontId="13" fillId="25" borderId="7" xfId="0" quotePrefix="1" applyNumberFormat="1" applyFont="1" applyFill="1" applyBorder="1"/>
    <xf numFmtId="0" fontId="11" fillId="24" borderId="2" xfId="0" applyFont="1" applyFill="1" applyBorder="1" applyAlignment="1">
      <alignment horizontal="center" vertical="center" wrapText="1"/>
    </xf>
    <xf numFmtId="0" fontId="11" fillId="24" borderId="17" xfId="0" applyFont="1" applyFill="1" applyBorder="1" applyAlignment="1">
      <alignment horizontal="center" vertical="center" wrapText="1"/>
    </xf>
    <xf numFmtId="0" fontId="11" fillId="24" borderId="16" xfId="0" applyFont="1" applyFill="1" applyBorder="1" applyAlignment="1">
      <alignment horizontal="center" vertical="center"/>
    </xf>
    <xf numFmtId="0" fontId="11" fillId="24" borderId="12" xfId="0" applyFont="1" applyFill="1" applyBorder="1" applyAlignment="1">
      <alignment horizontal="center" vertical="center"/>
    </xf>
    <xf numFmtId="3" fontId="11" fillId="24" borderId="2" xfId="0" applyNumberFormat="1" applyFont="1" applyFill="1" applyBorder="1" applyAlignment="1">
      <alignment horizontal="center" vertical="center" wrapText="1"/>
    </xf>
    <xf numFmtId="3" fontId="11" fillId="24" borderId="5" xfId="0" applyNumberFormat="1" applyFont="1" applyFill="1" applyBorder="1" applyAlignment="1">
      <alignment horizontal="center" vertical="center" wrapText="1"/>
    </xf>
    <xf numFmtId="0" fontId="18" fillId="24" borderId="3" xfId="0" applyFont="1" applyFill="1" applyBorder="1" applyAlignment="1">
      <alignment horizontal="center" vertical="center" wrapText="1"/>
    </xf>
    <xf numFmtId="0" fontId="18" fillId="24" borderId="2" xfId="0" applyFont="1" applyFill="1" applyBorder="1" applyAlignment="1">
      <alignment horizontal="center" vertical="center" wrapText="1"/>
    </xf>
    <xf numFmtId="0" fontId="6" fillId="0" borderId="0" xfId="0" applyFont="1" applyAlignment="1">
      <alignment horizontal="left" vertical="top" wrapText="1"/>
    </xf>
    <xf numFmtId="0" fontId="6" fillId="0" borderId="0" xfId="0" applyFont="1" applyAlignment="1">
      <alignment horizontal="left" vertical="top"/>
    </xf>
    <xf numFmtId="0" fontId="11" fillId="24" borderId="3" xfId="0" applyFont="1" applyFill="1" applyBorder="1" applyAlignment="1">
      <alignment horizontal="center" vertical="center" wrapText="1"/>
    </xf>
    <xf numFmtId="0" fontId="6" fillId="0" borderId="0" xfId="0" applyNumberFormat="1" applyFont="1" applyAlignment="1">
      <alignment horizontal="left" vertical="top" wrapText="1"/>
    </xf>
    <xf numFmtId="0" fontId="11" fillId="24" borderId="5" xfId="0" applyFont="1" applyFill="1" applyBorder="1" applyAlignment="1">
      <alignment horizontal="center" vertical="center" wrapText="1"/>
    </xf>
    <xf numFmtId="0" fontId="13" fillId="24" borderId="7" xfId="0" applyFont="1" applyFill="1" applyBorder="1" applyAlignment="1">
      <alignment horizontal="center"/>
    </xf>
    <xf numFmtId="0" fontId="13" fillId="24" borderId="8" xfId="0" applyFont="1" applyFill="1" applyBorder="1" applyAlignment="1">
      <alignment horizontal="center"/>
    </xf>
    <xf numFmtId="17" fontId="11" fillId="24" borderId="12" xfId="0" quotePrefix="1" applyNumberFormat="1" applyFont="1" applyFill="1" applyBorder="1" applyAlignment="1">
      <alignment horizontal="center" vertical="center" wrapText="1"/>
    </xf>
    <xf numFmtId="17" fontId="11" fillId="24" borderId="5" xfId="0" quotePrefix="1" applyNumberFormat="1" applyFont="1" applyFill="1" applyBorder="1" applyAlignment="1">
      <alignment horizontal="center" vertical="center" wrapText="1"/>
    </xf>
    <xf numFmtId="0" fontId="0" fillId="26" borderId="21" xfId="0" applyFill="1" applyBorder="1" applyAlignment="1">
      <alignment horizontal="center"/>
    </xf>
    <xf numFmtId="0" fontId="0" fillId="26" borderId="19" xfId="0" applyFill="1" applyBorder="1" applyAlignment="1">
      <alignment horizontal="center"/>
    </xf>
    <xf numFmtId="0" fontId="0" fillId="26" borderId="20" xfId="0" applyFill="1" applyBorder="1" applyAlignment="1">
      <alignment horizontal="center"/>
    </xf>
    <xf numFmtId="0" fontId="0" fillId="26" borderId="11" xfId="0" applyFill="1" applyBorder="1" applyAlignment="1">
      <alignment horizontal="center"/>
    </xf>
    <xf numFmtId="0" fontId="11" fillId="24" borderId="16" xfId="0" applyFont="1" applyFill="1" applyBorder="1" applyAlignment="1">
      <alignment horizontal="center" vertical="center" wrapText="1"/>
    </xf>
    <xf numFmtId="17" fontId="11" fillId="24" borderId="16" xfId="0" quotePrefix="1" applyNumberFormat="1" applyFont="1" applyFill="1" applyBorder="1" applyAlignment="1">
      <alignment horizontal="center" vertical="center" wrapText="1"/>
    </xf>
    <xf numFmtId="17" fontId="11" fillId="24" borderId="2" xfId="0" quotePrefix="1" applyNumberFormat="1" applyFont="1" applyFill="1" applyBorder="1" applyAlignment="1">
      <alignment horizontal="center" vertical="center" wrapText="1"/>
    </xf>
    <xf numFmtId="0" fontId="11" fillId="24" borderId="14" xfId="0" quotePrefix="1" applyFont="1" applyFill="1" applyBorder="1" applyAlignment="1">
      <alignment horizontal="center" vertical="center" wrapText="1"/>
    </xf>
    <xf numFmtId="0" fontId="11" fillId="24" borderId="4" xfId="0" quotePrefix="1" applyFont="1" applyFill="1" applyBorder="1" applyAlignment="1">
      <alignment horizontal="center" vertical="center" wrapText="1"/>
    </xf>
    <xf numFmtId="0" fontId="11" fillId="24" borderId="15" xfId="0" applyFont="1" applyFill="1" applyBorder="1" applyAlignment="1">
      <alignment horizontal="center" vertical="center" wrapText="1"/>
    </xf>
    <xf numFmtId="0" fontId="11" fillId="24" borderId="18" xfId="0" applyFont="1" applyFill="1" applyBorder="1" applyAlignment="1">
      <alignment horizontal="center" vertical="center" wrapText="1"/>
    </xf>
    <xf numFmtId="0" fontId="11" fillId="24" borderId="10" xfId="0" applyFont="1" applyFill="1" applyBorder="1" applyAlignment="1">
      <alignment horizontal="center" vertical="center" wrapText="1"/>
    </xf>
    <xf numFmtId="0" fontId="11" fillId="24" borderId="16" xfId="0" quotePrefix="1" applyFont="1" applyFill="1" applyBorder="1" applyAlignment="1">
      <alignment horizontal="center" vertical="center" wrapText="1"/>
    </xf>
    <xf numFmtId="0" fontId="11" fillId="24" borderId="2" xfId="0" quotePrefix="1" applyFont="1" applyFill="1" applyBorder="1" applyAlignment="1">
      <alignment horizontal="center" vertical="center" wrapText="1"/>
    </xf>
    <xf numFmtId="0" fontId="6" fillId="24" borderId="2" xfId="0" applyFont="1" applyFill="1" applyBorder="1" applyAlignment="1">
      <alignment horizontal="center" vertical="center" wrapText="1"/>
    </xf>
    <xf numFmtId="0" fontId="6" fillId="24" borderId="5" xfId="0" applyFont="1" applyFill="1" applyBorder="1" applyAlignment="1">
      <alignment horizontal="center" vertical="center" wrapText="1"/>
    </xf>
    <xf numFmtId="0" fontId="6" fillId="24" borderId="3" xfId="0" applyFont="1" applyFill="1" applyBorder="1" applyAlignment="1">
      <alignment horizontal="center" vertical="center" wrapText="1"/>
    </xf>
    <xf numFmtId="0" fontId="11" fillId="24" borderId="3" xfId="26" applyFont="1" applyFill="1" applyBorder="1" applyAlignment="1">
      <alignment horizontal="center"/>
    </xf>
    <xf numFmtId="0" fontId="11" fillId="24" borderId="2" xfId="26" applyFont="1" applyFill="1" applyBorder="1" applyAlignment="1">
      <alignment horizontal="center"/>
    </xf>
    <xf numFmtId="0" fontId="11" fillId="24" borderId="5" xfId="26" applyFont="1" applyFill="1" applyBorder="1" applyAlignment="1">
      <alignment horizontal="center"/>
    </xf>
    <xf numFmtId="0" fontId="2" fillId="0" borderId="0" xfId="26" applyFont="1" applyAlignment="1">
      <alignment horizontal="center"/>
    </xf>
    <xf numFmtId="0" fontId="11" fillId="24" borderId="17" xfId="26" applyFont="1" applyFill="1" applyBorder="1" applyAlignment="1">
      <alignment horizontal="center" vertical="center" wrapText="1"/>
    </xf>
    <xf numFmtId="0" fontId="11" fillId="24" borderId="16" xfId="26" applyFont="1" applyFill="1" applyBorder="1" applyAlignment="1">
      <alignment horizontal="center" vertical="center"/>
    </xf>
    <xf numFmtId="0" fontId="11" fillId="24" borderId="12" xfId="26" applyFont="1" applyFill="1" applyBorder="1" applyAlignment="1">
      <alignment horizontal="center" vertical="center"/>
    </xf>
    <xf numFmtId="0" fontId="11" fillId="24" borderId="3" xfId="26" applyFont="1" applyFill="1" applyBorder="1" applyAlignment="1">
      <alignment horizontal="center" vertical="center"/>
    </xf>
    <xf numFmtId="0" fontId="11" fillId="24" borderId="2" xfId="26" applyFont="1" applyFill="1" applyBorder="1" applyAlignment="1">
      <alignment horizontal="center" vertical="center"/>
    </xf>
    <xf numFmtId="0" fontId="11" fillId="24" borderId="17" xfId="25" applyFont="1" applyFill="1" applyBorder="1" applyAlignment="1">
      <alignment horizontal="center" vertical="center" wrapText="1"/>
    </xf>
    <xf numFmtId="0" fontId="11" fillId="24" borderId="16" xfId="25" applyFont="1" applyFill="1" applyBorder="1" applyAlignment="1">
      <alignment horizontal="center" vertical="center"/>
    </xf>
    <xf numFmtId="0" fontId="11" fillId="24" borderId="12" xfId="25" applyFont="1" applyFill="1" applyBorder="1" applyAlignment="1">
      <alignment horizontal="center" vertical="center"/>
    </xf>
    <xf numFmtId="0" fontId="13" fillId="24" borderId="17" xfId="26" applyFont="1" applyFill="1" applyBorder="1" applyAlignment="1">
      <alignment horizontal="center" vertical="center" wrapText="1"/>
    </xf>
    <xf numFmtId="0" fontId="13" fillId="24" borderId="12" xfId="26" applyFont="1" applyFill="1" applyBorder="1" applyAlignment="1">
      <alignment horizontal="center" vertical="center"/>
    </xf>
    <xf numFmtId="3" fontId="13" fillId="24" borderId="7" xfId="0" applyNumberFormat="1" applyFont="1" applyFill="1" applyBorder="1" applyAlignment="1">
      <alignment horizontal="center"/>
    </xf>
    <xf numFmtId="3" fontId="13" fillId="24" borderId="8" xfId="0" applyNumberFormat="1" applyFont="1" applyFill="1" applyBorder="1" applyAlignment="1">
      <alignment horizontal="center"/>
    </xf>
    <xf numFmtId="0" fontId="11" fillId="24" borderId="13" xfId="0" applyFont="1" applyFill="1" applyBorder="1" applyAlignment="1">
      <alignment horizontal="center" vertical="center" wrapText="1"/>
    </xf>
    <xf numFmtId="0" fontId="11" fillId="24" borderId="22" xfId="0" applyFont="1" applyFill="1" applyBorder="1" applyAlignment="1">
      <alignment horizontal="center" vertical="center" wrapText="1"/>
    </xf>
    <xf numFmtId="0" fontId="11" fillId="24" borderId="6" xfId="0" applyFont="1" applyFill="1" applyBorder="1" applyAlignment="1">
      <alignment horizontal="center" vertical="center" wrapText="1"/>
    </xf>
  </cellXfs>
  <cellStyles count="2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Normal" xfId="0" builtinId="0"/>
    <cellStyle name="Normal 2" xfId="25" xr:uid="{00000000-0005-0000-0000-000019000000}"/>
    <cellStyle name="Normal_k_participanti_judete_1008" xfId="26" xr:uid="{00000000-0005-0000-0000-00001A000000}"/>
    <cellStyle name="Total" xfId="2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baseline="0">
                <a:solidFill>
                  <a:schemeClr val="tx2"/>
                </a:solidFill>
                <a:latin typeface="+mn-lt"/>
                <a:ea typeface="+mn-ea"/>
                <a:cs typeface="+mn-cs"/>
              </a:defRPr>
            </a:pPr>
            <a:r>
              <a:rPr lang="en-GB" sz="1050"/>
              <a:t>Repartizarea pe sexe a participantilor
la luna de referinta MARTIE 2025
</a:t>
            </a:r>
          </a:p>
        </c:rich>
      </c:tx>
      <c:layout>
        <c:manualLayout>
          <c:xMode val="edge"/>
          <c:yMode val="edge"/>
          <c:x val="0.35652521199273168"/>
          <c:y val="6.5104832484174771E-2"/>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tx2"/>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16499442586399"/>
          <c:y val="0.38135593220338981"/>
          <c:w val="0.59420289855072461"/>
          <c:h val="0.35762711864406782"/>
        </c:manualLayout>
      </c:layout>
      <c:pie3DChart>
        <c:varyColors val="1"/>
        <c:ser>
          <c:idx val="0"/>
          <c:order val="0"/>
          <c:spPr>
            <a:ln>
              <a:solidFill>
                <a:schemeClr val="accent4">
                  <a:lumMod val="20000"/>
                  <a:lumOff val="80000"/>
                </a:schemeClr>
              </a:solidFill>
            </a:ln>
          </c:spPr>
          <c:explosion val="2"/>
          <c:dPt>
            <c:idx val="0"/>
            <c:bubble3D val="0"/>
            <c:spPr>
              <a:solidFill>
                <a:schemeClr val="accent4">
                  <a:lumMod val="40000"/>
                  <a:lumOff val="60000"/>
                </a:schemeClr>
              </a:solidFill>
              <a:ln>
                <a:solidFill>
                  <a:schemeClr val="accent4">
                    <a:lumMod val="20000"/>
                    <a:lumOff val="80000"/>
                  </a:schemeClr>
                </a:solidFill>
              </a:ln>
              <a:effectLst>
                <a:outerShdw blurRad="40000" dist="23000" dir="5400000" rotWithShape="0">
                  <a:srgbClr val="000000">
                    <a:alpha val="35000"/>
                  </a:srgbClr>
                </a:outerShdw>
              </a:effectLst>
              <a:sp3d>
                <a:contourClr>
                  <a:schemeClr val="accent4">
                    <a:lumMod val="20000"/>
                    <a:lumOff val="80000"/>
                  </a:schemeClr>
                </a:contourClr>
              </a:sp3d>
            </c:spPr>
            <c:extLst>
              <c:ext xmlns:c16="http://schemas.microsoft.com/office/drawing/2014/chart" uri="{C3380CC4-5D6E-409C-BE32-E72D297353CC}">
                <c16:uniqueId val="{00000001-FBD7-4DCD-A10B-B6F6597194FD}"/>
              </c:ext>
            </c:extLst>
          </c:dPt>
          <c:dPt>
            <c:idx val="1"/>
            <c:bubble3D val="0"/>
            <c:spPr>
              <a:solidFill>
                <a:schemeClr val="accent4">
                  <a:lumMod val="40000"/>
                  <a:lumOff val="60000"/>
                </a:schemeClr>
              </a:solidFill>
              <a:ln>
                <a:solidFill>
                  <a:schemeClr val="accent4">
                    <a:lumMod val="20000"/>
                    <a:lumOff val="80000"/>
                  </a:schemeClr>
                </a:solidFill>
              </a:ln>
              <a:effectLst>
                <a:outerShdw blurRad="40000" dist="23000" dir="5400000" rotWithShape="0">
                  <a:srgbClr val="000000">
                    <a:alpha val="35000"/>
                  </a:srgbClr>
                </a:outerShdw>
              </a:effectLst>
              <a:sp3d>
                <a:contourClr>
                  <a:schemeClr val="accent4">
                    <a:lumMod val="20000"/>
                    <a:lumOff val="80000"/>
                  </a:schemeClr>
                </a:contourClr>
              </a:sp3d>
            </c:spPr>
            <c:extLst>
              <c:ext xmlns:c16="http://schemas.microsoft.com/office/drawing/2014/chart" uri="{C3380CC4-5D6E-409C-BE32-E72D297353CC}">
                <c16:uniqueId val="{00000003-FBD7-4DCD-A10B-B6F6597194FD}"/>
              </c:ext>
            </c:extLst>
          </c:dPt>
          <c:dLbls>
            <c:dLbl>
              <c:idx val="0"/>
              <c:layout>
                <c:manualLayout>
                  <c:x val="-0.11432208598786414"/>
                  <c:y val="-0.19734381489426384"/>
                </c:manualLayout>
              </c:layout>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FBD7-4DCD-A10B-B6F6597194FD}"/>
                </c:ext>
              </c:extLst>
            </c:dLbl>
            <c:dLbl>
              <c:idx val="1"/>
              <c:layout>
                <c:manualLayout>
                  <c:x val="6.035556876145199E-2"/>
                  <c:y val="-0.28044289732951405"/>
                </c:manualLayout>
              </c:layout>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FBD7-4DCD-A10B-B6F6597194FD}"/>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2"/>
                    </a:solidFill>
                    <a:latin typeface="+mn-lt"/>
                    <a:ea typeface="+mn-ea"/>
                    <a:cs typeface="+mn-cs"/>
                  </a:defRPr>
                </a:pPr>
                <a:endParaRPr lang="en-US"/>
              </a:p>
            </c:txPr>
            <c:showLegendKey val="0"/>
            <c:showVal val="1"/>
            <c:showCatName val="0"/>
            <c:showSerName val="0"/>
            <c:showPercent val="1"/>
            <c:showBubbleSize val="0"/>
            <c:separator>
</c:separator>
            <c:showLeaderLines val="0"/>
            <c:extLst>
              <c:ext xmlns:c15="http://schemas.microsoft.com/office/drawing/2012/chart" uri="{CE6537A1-D6FC-4f65-9D91-7224C49458BB}"/>
            </c:extLst>
          </c:dLbls>
          <c:cat>
            <c:strRef>
              <c:f>rp_sexe_0325!$E$4:$F$4</c:f>
              <c:strCache>
                <c:ptCount val="2"/>
                <c:pt idx="0">
                  <c:v>femei</c:v>
                </c:pt>
                <c:pt idx="1">
                  <c:v>barbati</c:v>
                </c:pt>
              </c:strCache>
            </c:strRef>
          </c:cat>
          <c:val>
            <c:numRef>
              <c:f>rp_sexe_0325!$E$12:$F$12</c:f>
              <c:numCache>
                <c:formatCode>#,##0</c:formatCode>
                <c:ptCount val="2"/>
                <c:pt idx="0">
                  <c:v>3996273</c:v>
                </c:pt>
                <c:pt idx="1">
                  <c:v>4334212</c:v>
                </c:pt>
              </c:numCache>
            </c:numRef>
          </c:val>
          <c:extLst>
            <c:ext xmlns:c16="http://schemas.microsoft.com/office/drawing/2014/chart" uri="{C3380CC4-5D6E-409C-BE32-E72D297353CC}">
              <c16:uniqueId val="{00000004-FBD7-4DCD-A10B-B6F6597194FD}"/>
            </c:ext>
          </c:extLst>
        </c:ser>
        <c:dLbls>
          <c:showLegendKey val="0"/>
          <c:showVal val="0"/>
          <c:showCatName val="0"/>
          <c:showSerName val="0"/>
          <c:showPercent val="0"/>
          <c:showBubbleSize val="0"/>
          <c:showLeaderLines val="0"/>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zero"/>
    <c:showDLblsOverMax val="0"/>
  </c:chart>
  <c:spPr>
    <a:solidFill>
      <a:schemeClr val="accent5">
        <a:lumMod val="20000"/>
        <a:lumOff val="80000"/>
      </a:schemeClr>
    </a:solidFill>
    <a:ln w="9525" cap="flat" cmpd="sng" algn="ctr">
      <a:solidFill>
        <a:schemeClr val="tx2"/>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baseline="0">
                <a:solidFill>
                  <a:schemeClr val="tx2"/>
                </a:solidFill>
                <a:latin typeface="+mn-lt"/>
                <a:ea typeface="+mn-ea"/>
                <a:cs typeface="+mn-cs"/>
              </a:defRPr>
            </a:pPr>
            <a:r>
              <a:rPr lang="en-GB" sz="1050"/>
              <a:t>Situatie centralizatoare privind repartizarea pe sexe si categorii de varsta</a:t>
            </a:r>
          </a:p>
          <a:p>
            <a:pPr>
              <a:defRPr sz="1050"/>
            </a:pPr>
            <a:r>
              <a:rPr lang="en-GB" sz="1050"/>
              <a:t> a participantilor aferente lunii de referinta</a:t>
            </a:r>
          </a:p>
          <a:p>
            <a:pPr>
              <a:defRPr sz="1050"/>
            </a:pPr>
            <a:r>
              <a:rPr lang="en-GB" sz="1050"/>
              <a:t> MARTIE 2025
</a:t>
            </a:r>
          </a:p>
        </c:rich>
      </c:tx>
      <c:layout>
        <c:manualLayout>
          <c:xMode val="edge"/>
          <c:yMode val="edge"/>
          <c:x val="0.21708585705632949"/>
          <c:y val="7.3431848416208242E-2"/>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tx2"/>
              </a:solidFill>
              <a:latin typeface="+mn-lt"/>
              <a:ea typeface="+mn-ea"/>
              <a:cs typeface="+mn-cs"/>
            </a:defRPr>
          </a:pPr>
          <a:endParaRPr lang="en-US"/>
        </a:p>
      </c:txPr>
    </c:title>
    <c:autoTitleDeleted val="0"/>
    <c:view3D>
      <c:rotX val="15"/>
      <c:hPercent val="100"/>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893491124260355"/>
          <c:y val="0.27032161057272952"/>
          <c:w val="0.55739644970414204"/>
          <c:h val="0.66918776323598772"/>
        </c:manualLayout>
      </c:layout>
      <c:bar3DChart>
        <c:barDir val="bar"/>
        <c:grouping val="clustered"/>
        <c:varyColors val="0"/>
        <c:ser>
          <c:idx val="0"/>
          <c:order val="0"/>
          <c:tx>
            <c:strRef>
              <c:f>rp_varste_sexe_0325!$E$5:$H$5</c:f>
              <c:strCache>
                <c:ptCount val="4"/>
                <c:pt idx="0">
                  <c:v>15-25 ani</c:v>
                </c:pt>
                <c:pt idx="1">
                  <c:v>25-35 ani</c:v>
                </c:pt>
                <c:pt idx="2">
                  <c:v>35-45 ani</c:v>
                </c:pt>
                <c:pt idx="3">
                  <c:v>peste 45 de ani</c:v>
                </c:pt>
              </c:strCache>
            </c:strRef>
          </c:tx>
          <c:spPr>
            <a:solidFill>
              <a:schemeClr val="accent4">
                <a:lumMod val="40000"/>
                <a:lumOff val="60000"/>
              </a:schemeClr>
            </a:solidFill>
            <a:ln>
              <a:noFill/>
            </a:ln>
            <a:effectLst>
              <a:outerShdw blurRad="40000" dist="23000" dir="5400000" rotWithShape="0">
                <a:srgbClr val="000000">
                  <a:alpha val="35000"/>
                </a:srgbClr>
              </a:outerShdw>
            </a:effectLst>
            <a:sp3d/>
          </c:spPr>
          <c:invertIfNegative val="0"/>
          <c:dLbls>
            <c:dLbl>
              <c:idx val="0"/>
              <c:layout>
                <c:manualLayout>
                  <c:x val="-0.16319667373309105"/>
                  <c:y val="-2.76939355183340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6F4-40C7-8492-EF7203C0FD52}"/>
                </c:ext>
              </c:extLst>
            </c:dLbl>
            <c:dLbl>
              <c:idx val="1"/>
              <c:layout>
                <c:manualLayout>
                  <c:x val="-0.32233368665455281"/>
                  <c:y val="-2.26640163130293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6F4-40C7-8492-EF7203C0FD52}"/>
                </c:ext>
              </c:extLst>
            </c:dLbl>
            <c:dLbl>
              <c:idx val="2"/>
              <c:layout>
                <c:manualLayout>
                  <c:x val="-0.43985551685846963"/>
                  <c:y val="-3.25709971185108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6F4-40C7-8492-EF7203C0FD52}"/>
                </c:ext>
              </c:extLst>
            </c:dLbl>
            <c:dLbl>
              <c:idx val="3"/>
              <c:layout>
                <c:manualLayout>
                  <c:x val="-0.49338633151625277"/>
                  <c:y val="-2.33077029754842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6F4-40C7-8492-EF7203C0FD52}"/>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rp_varste_sexe_0325!$E$5:$H$5</c:f>
              <c:strCache>
                <c:ptCount val="4"/>
                <c:pt idx="0">
                  <c:v>15-25 ani</c:v>
                </c:pt>
                <c:pt idx="1">
                  <c:v>25-35 ani</c:v>
                </c:pt>
                <c:pt idx="2">
                  <c:v>35-45 ani</c:v>
                </c:pt>
                <c:pt idx="3">
                  <c:v>peste 45 de ani</c:v>
                </c:pt>
              </c:strCache>
            </c:strRef>
          </c:cat>
          <c:val>
            <c:numRef>
              <c:f>rp_varste_sexe_0325!$E$14:$H$14</c:f>
              <c:numCache>
                <c:formatCode>#,##0</c:formatCode>
                <c:ptCount val="4"/>
                <c:pt idx="0">
                  <c:v>645125</c:v>
                </c:pt>
                <c:pt idx="1">
                  <c:v>1894432</c:v>
                </c:pt>
                <c:pt idx="2">
                  <c:v>2838628</c:v>
                </c:pt>
                <c:pt idx="3">
                  <c:v>2952300</c:v>
                </c:pt>
              </c:numCache>
            </c:numRef>
          </c:val>
          <c:extLst>
            <c:ext xmlns:c16="http://schemas.microsoft.com/office/drawing/2014/chart" uri="{C3380CC4-5D6E-409C-BE32-E72D297353CC}">
              <c16:uniqueId val="{00000004-46F4-40C7-8492-EF7203C0FD52}"/>
            </c:ext>
          </c:extLst>
        </c:ser>
        <c:dLbls>
          <c:showLegendKey val="0"/>
          <c:showVal val="0"/>
          <c:showCatName val="0"/>
          <c:showSerName val="0"/>
          <c:showPercent val="0"/>
          <c:showBubbleSize val="0"/>
        </c:dLbls>
        <c:gapWidth val="150"/>
        <c:shape val="box"/>
        <c:axId val="1096749776"/>
        <c:axId val="1"/>
        <c:axId val="0"/>
      </c:bar3DChart>
      <c:catAx>
        <c:axId val="1096749776"/>
        <c:scaling>
          <c:orientation val="minMax"/>
        </c:scaling>
        <c:delete val="0"/>
        <c:axPos val="l"/>
        <c:numFmt formatCode="General" sourceLinked="1"/>
        <c:majorTickMark val="none"/>
        <c:minorTickMark val="none"/>
        <c:tickLblPos val="low"/>
        <c:spPr>
          <a:noFill/>
          <a:ln w="9525" cap="flat" cmpd="sng" algn="ctr">
            <a:solidFill>
              <a:schemeClr val="tx2">
                <a:lumMod val="15000"/>
                <a:lumOff val="85000"/>
              </a:schemeClr>
            </a:solidFill>
            <a:round/>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crossAx val="1"/>
        <c:crosses val="autoZero"/>
        <c:auto val="0"/>
        <c:lblAlgn val="ctr"/>
        <c:lblOffset val="100"/>
        <c:tickLblSkip val="1"/>
        <c:tickMarkSkip val="1"/>
        <c:noMultiLvlLbl val="0"/>
      </c:catAx>
      <c:valAx>
        <c:axId val="1"/>
        <c:scaling>
          <c:orientation val="minMax"/>
        </c:scaling>
        <c:delete val="0"/>
        <c:axPos val="b"/>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crossAx val="1096749776"/>
        <c:crosses val="autoZero"/>
        <c:crossBetween val="between"/>
      </c:valAx>
      <c:spPr>
        <a:noFill/>
        <a:ln>
          <a:noFill/>
        </a:ln>
        <a:effectLst/>
      </c:spPr>
    </c:plotArea>
    <c:plotVisOnly val="1"/>
    <c:dispBlanksAs val="gap"/>
    <c:showDLblsOverMax val="0"/>
  </c:chart>
  <c:spPr>
    <a:solidFill>
      <a:schemeClr val="accent5">
        <a:lumMod val="20000"/>
        <a:lumOff val="80000"/>
      </a:schemeClr>
    </a:solidFill>
    <a:ln w="9525" cap="flat" cmpd="sng" algn="ctr">
      <a:solidFill>
        <a:schemeClr val="tx2"/>
      </a:solidFill>
      <a:round/>
    </a:ln>
    <a:effectLst/>
  </c:spPr>
  <c:txPr>
    <a:bodyPr/>
    <a:lstStyle/>
    <a:p>
      <a:pPr>
        <a:defRPr/>
      </a:pPr>
      <a:endParaRPr lang="en-US"/>
    </a:p>
  </c:txPr>
  <c:printSettings>
    <c:headerFooter alignWithMargins="0"/>
    <c:pageMargins b="1" l="0.75" r="0.75" t="1" header="0.5" footer="0.5"/>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8</xdr:col>
      <xdr:colOff>539717</xdr:colOff>
      <xdr:row>32</xdr:row>
      <xdr:rowOff>8268</xdr:rowOff>
    </xdr:to>
    <xdr:pic>
      <xdr:nvPicPr>
        <xdr:cNvPr id="2" name="Picture 1">
          <a:extLst>
            <a:ext uri="{FF2B5EF4-FFF2-40B4-BE49-F238E27FC236}">
              <a16:creationId xmlns:a16="http://schemas.microsoft.com/office/drawing/2014/main" id="{FE546DE9-E707-4426-8DFB-4FA9BEFA0128}"/>
            </a:ext>
          </a:extLst>
        </xdr:cNvPr>
        <xdr:cNvPicPr>
          <a:picLocks noChangeAspect="1"/>
        </xdr:cNvPicPr>
      </xdr:nvPicPr>
      <xdr:blipFill>
        <a:blip xmlns:r="http://schemas.openxmlformats.org/officeDocument/2006/relationships" r:embed="rId1"/>
        <a:stretch>
          <a:fillRect/>
        </a:stretch>
      </xdr:blipFill>
      <xdr:spPr>
        <a:xfrm>
          <a:off x="609600" y="4762500"/>
          <a:ext cx="6950042" cy="30848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8</xdr:col>
      <xdr:colOff>509956</xdr:colOff>
      <xdr:row>26</xdr:row>
      <xdr:rowOff>50944</xdr:rowOff>
    </xdr:to>
    <xdr:pic>
      <xdr:nvPicPr>
        <xdr:cNvPr id="2" name="Picture 1">
          <a:extLst>
            <a:ext uri="{FF2B5EF4-FFF2-40B4-BE49-F238E27FC236}">
              <a16:creationId xmlns:a16="http://schemas.microsoft.com/office/drawing/2014/main" id="{21341F38-F6D0-49E0-92E0-440AD42B7E80}"/>
            </a:ext>
          </a:extLst>
        </xdr:cNvPr>
        <xdr:cNvPicPr>
          <a:picLocks noChangeAspect="1"/>
        </xdr:cNvPicPr>
      </xdr:nvPicPr>
      <xdr:blipFill>
        <a:blip xmlns:r="http://schemas.openxmlformats.org/officeDocument/2006/relationships" r:embed="rId1"/>
        <a:stretch>
          <a:fillRect/>
        </a:stretch>
      </xdr:blipFill>
      <xdr:spPr>
        <a:xfrm>
          <a:off x="609600" y="2038350"/>
          <a:ext cx="6444031" cy="31275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9</xdr:col>
      <xdr:colOff>18110</xdr:colOff>
      <xdr:row>26</xdr:row>
      <xdr:rowOff>93620</xdr:rowOff>
    </xdr:to>
    <xdr:pic>
      <xdr:nvPicPr>
        <xdr:cNvPr id="2" name="Picture 1">
          <a:extLst>
            <a:ext uri="{FF2B5EF4-FFF2-40B4-BE49-F238E27FC236}">
              <a16:creationId xmlns:a16="http://schemas.microsoft.com/office/drawing/2014/main" id="{FCFDFE35-059C-4070-A484-7DF79D99AB63}"/>
            </a:ext>
          </a:extLst>
        </xdr:cNvPr>
        <xdr:cNvPicPr>
          <a:picLocks noChangeAspect="1"/>
        </xdr:cNvPicPr>
      </xdr:nvPicPr>
      <xdr:blipFill>
        <a:blip xmlns:r="http://schemas.openxmlformats.org/officeDocument/2006/relationships" r:embed="rId1"/>
        <a:stretch>
          <a:fillRect/>
        </a:stretch>
      </xdr:blipFill>
      <xdr:spPr>
        <a:xfrm>
          <a:off x="609600" y="2419350"/>
          <a:ext cx="6742760" cy="317019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absoluteAnchor>
    <xdr:pos x="1" y="1"/>
    <xdr:ext cx="7924800" cy="4857750"/>
    <xdr:graphicFrame macro="">
      <xdr:nvGraphicFramePr>
        <xdr:cNvPr id="2" name="Chart 1">
          <a:extLst>
            <a:ext uri="{FF2B5EF4-FFF2-40B4-BE49-F238E27FC236}">
              <a16:creationId xmlns:a16="http://schemas.microsoft.com/office/drawing/2014/main" id="{298641EE-324B-4DF0-9562-0A7934FBBF5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twoCellAnchor>
    <xdr:from>
      <xdr:col>0</xdr:col>
      <xdr:colOff>1</xdr:colOff>
      <xdr:row>0</xdr:row>
      <xdr:rowOff>0</xdr:rowOff>
    </xdr:from>
    <xdr:to>
      <xdr:col>13</xdr:col>
      <xdr:colOff>1</xdr:colOff>
      <xdr:row>30</xdr:row>
      <xdr:rowOff>9525</xdr:rowOff>
    </xdr:to>
    <xdr:graphicFrame macro="">
      <xdr:nvGraphicFramePr>
        <xdr:cNvPr id="2" name="Chart 1">
          <a:extLst>
            <a:ext uri="{FF2B5EF4-FFF2-40B4-BE49-F238E27FC236}">
              <a16:creationId xmlns:a16="http://schemas.microsoft.com/office/drawing/2014/main" id="{EE13BCF9-790C-4741-B325-C3DC375C4A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31"/>
  <sheetViews>
    <sheetView tabSelected="1" zoomScaleNormal="100" workbookViewId="0">
      <selection activeCell="G28" sqref="G28"/>
    </sheetView>
  </sheetViews>
  <sheetFormatPr defaultRowHeight="12.75" x14ac:dyDescent="0.2"/>
  <cols>
    <col min="2" max="2" width="6.28515625" customWidth="1"/>
    <col min="3" max="3" width="20.5703125" style="7" bestFit="1" customWidth="1"/>
    <col min="4" max="4" width="13.5703125" customWidth="1"/>
    <col min="5" max="5" width="12.85546875" customWidth="1"/>
    <col min="6" max="7" width="14.28515625" bestFit="1" customWidth="1"/>
    <col min="8" max="8" width="12.42578125" customWidth="1"/>
    <col min="9" max="9" width="16.42578125" customWidth="1"/>
    <col min="10" max="10" width="15.42578125" style="4" bestFit="1" customWidth="1"/>
    <col min="11" max="11" width="14.5703125" style="4" customWidth="1"/>
  </cols>
  <sheetData>
    <row r="1" spans="2:11" ht="13.5" thickBot="1" x14ac:dyDescent="0.25"/>
    <row r="2" spans="2:11" ht="46.5" customHeight="1" x14ac:dyDescent="0.2">
      <c r="B2" s="100" t="s">
        <v>179</v>
      </c>
      <c r="C2" s="101"/>
      <c r="D2" s="101"/>
      <c r="E2" s="101"/>
      <c r="F2" s="101"/>
      <c r="G2" s="101"/>
      <c r="H2" s="101"/>
      <c r="I2" s="101"/>
      <c r="J2" s="101"/>
      <c r="K2" s="102"/>
    </row>
    <row r="3" spans="2:11" s="5" customFormat="1" ht="76.5" customHeight="1" x14ac:dyDescent="0.2">
      <c r="B3" s="105" t="s">
        <v>45</v>
      </c>
      <c r="C3" s="106" t="s">
        <v>29</v>
      </c>
      <c r="D3" s="99" t="s">
        <v>139</v>
      </c>
      <c r="E3" s="99" t="s">
        <v>154</v>
      </c>
      <c r="F3" s="99" t="s">
        <v>155</v>
      </c>
      <c r="G3" s="99"/>
      <c r="H3" s="99"/>
      <c r="I3" s="99" t="s">
        <v>156</v>
      </c>
      <c r="J3" s="103" t="s">
        <v>0</v>
      </c>
      <c r="K3" s="104" t="s">
        <v>1</v>
      </c>
    </row>
    <row r="4" spans="2:11" s="5" customFormat="1" x14ac:dyDescent="0.2">
      <c r="B4" s="105" t="s">
        <v>45</v>
      </c>
      <c r="C4" s="106"/>
      <c r="D4" s="99"/>
      <c r="E4" s="99"/>
      <c r="F4" s="34" t="s">
        <v>43</v>
      </c>
      <c r="G4" s="34" t="s">
        <v>2</v>
      </c>
      <c r="H4" s="34" t="s">
        <v>3</v>
      </c>
      <c r="I4" s="99"/>
      <c r="J4" s="103"/>
      <c r="K4" s="104"/>
    </row>
    <row r="5" spans="2:11" s="6" customFormat="1" ht="13.5" hidden="1" customHeight="1" x14ac:dyDescent="0.2">
      <c r="B5" s="23"/>
      <c r="C5" s="21"/>
      <c r="D5" s="22" t="s">
        <v>144</v>
      </c>
      <c r="E5" s="22" t="s">
        <v>10</v>
      </c>
      <c r="F5" s="22" t="s">
        <v>11</v>
      </c>
      <c r="G5" s="22" t="s">
        <v>12</v>
      </c>
      <c r="H5" s="22" t="s">
        <v>13</v>
      </c>
      <c r="I5" s="21"/>
      <c r="J5" s="29" t="s">
        <v>14</v>
      </c>
      <c r="K5" s="30"/>
    </row>
    <row r="6" spans="2:11" ht="15" x14ac:dyDescent="0.25">
      <c r="B6" s="39">
        <v>1</v>
      </c>
      <c r="C6" s="40" t="s">
        <v>39</v>
      </c>
      <c r="D6" s="41">
        <v>1150997</v>
      </c>
      <c r="E6" s="41">
        <v>1219844</v>
      </c>
      <c r="F6" s="41">
        <v>272363489</v>
      </c>
      <c r="G6" s="41">
        <v>265795913</v>
      </c>
      <c r="H6" s="41">
        <v>6567576</v>
      </c>
      <c r="I6" s="41">
        <f t="shared" ref="I6:I12" si="0">F6/$C$15</f>
        <v>53370072.110203199</v>
      </c>
      <c r="J6" s="41">
        <v>5595447964</v>
      </c>
      <c r="K6" s="42">
        <f t="shared" ref="K6:K12" si="1">J6/$C$15</f>
        <v>1096437200.24298</v>
      </c>
    </row>
    <row r="7" spans="2:11" ht="15" x14ac:dyDescent="0.25">
      <c r="B7" s="43">
        <v>2</v>
      </c>
      <c r="C7" s="40" t="s">
        <v>4</v>
      </c>
      <c r="D7" s="41">
        <v>1699513</v>
      </c>
      <c r="E7" s="41">
        <v>1804009</v>
      </c>
      <c r="F7" s="41">
        <v>393667532</v>
      </c>
      <c r="G7" s="41">
        <v>384856259</v>
      </c>
      <c r="H7" s="41">
        <v>8811273</v>
      </c>
      <c r="I7" s="41">
        <f t="shared" si="0"/>
        <v>77139798.169811696</v>
      </c>
      <c r="J7" s="41">
        <v>8101830768</v>
      </c>
      <c r="K7" s="42">
        <f t="shared" si="1"/>
        <v>1587567018.9877138</v>
      </c>
    </row>
    <row r="8" spans="2:11" ht="15" x14ac:dyDescent="0.25">
      <c r="B8" s="43">
        <v>3</v>
      </c>
      <c r="C8" s="40" t="s">
        <v>41</v>
      </c>
      <c r="D8" s="41">
        <v>805788</v>
      </c>
      <c r="E8" s="41">
        <v>845739</v>
      </c>
      <c r="F8" s="41">
        <v>164934865</v>
      </c>
      <c r="G8" s="41">
        <v>160893767</v>
      </c>
      <c r="H8" s="41">
        <v>4041098</v>
      </c>
      <c r="I8" s="41">
        <f t="shared" si="0"/>
        <v>32319257.147336036</v>
      </c>
      <c r="J8" s="41">
        <v>3387079390</v>
      </c>
      <c r="K8" s="42">
        <f t="shared" si="1"/>
        <v>663703758.35243857</v>
      </c>
    </row>
    <row r="9" spans="2:11" ht="15" x14ac:dyDescent="0.25">
      <c r="B9" s="43">
        <v>4</v>
      </c>
      <c r="C9" s="40" t="s">
        <v>42</v>
      </c>
      <c r="D9" s="41">
        <v>594076</v>
      </c>
      <c r="E9" s="41">
        <v>621316</v>
      </c>
      <c r="F9" s="41">
        <v>117520950</v>
      </c>
      <c r="G9" s="41">
        <v>114177253</v>
      </c>
      <c r="H9" s="41">
        <v>3343697</v>
      </c>
      <c r="I9" s="41">
        <f t="shared" si="0"/>
        <v>23028422.785256598</v>
      </c>
      <c r="J9" s="41">
        <v>2403629306</v>
      </c>
      <c r="K9" s="42">
        <f t="shared" si="1"/>
        <v>470995102.38473147</v>
      </c>
    </row>
    <row r="10" spans="2:11" ht="15" x14ac:dyDescent="0.25">
      <c r="B10" s="43">
        <v>5</v>
      </c>
      <c r="C10" s="40" t="s">
        <v>5</v>
      </c>
      <c r="D10" s="41">
        <v>1060976</v>
      </c>
      <c r="E10" s="41">
        <v>1115623</v>
      </c>
      <c r="F10" s="41">
        <v>218331222</v>
      </c>
      <c r="G10" s="41">
        <v>211317133</v>
      </c>
      <c r="H10" s="41">
        <v>7014089</v>
      </c>
      <c r="I10" s="41">
        <f t="shared" si="0"/>
        <v>42782360.825348303</v>
      </c>
      <c r="J10" s="41">
        <v>4448548406</v>
      </c>
      <c r="K10" s="42">
        <f t="shared" si="1"/>
        <v>871700351.92914391</v>
      </c>
    </row>
    <row r="11" spans="2:11" ht="15" x14ac:dyDescent="0.25">
      <c r="B11" s="43">
        <v>6</v>
      </c>
      <c r="C11" s="40" t="s">
        <v>6</v>
      </c>
      <c r="D11" s="41">
        <v>900378</v>
      </c>
      <c r="E11" s="41">
        <v>948380</v>
      </c>
      <c r="F11" s="41">
        <v>190873372</v>
      </c>
      <c r="G11" s="41">
        <v>186364171</v>
      </c>
      <c r="H11" s="41">
        <v>4509201</v>
      </c>
      <c r="I11" s="41">
        <f t="shared" si="0"/>
        <v>37401950.110712677</v>
      </c>
      <c r="J11" s="41">
        <v>3923262773</v>
      </c>
      <c r="K11" s="42">
        <f t="shared" si="1"/>
        <v>768769771.12848544</v>
      </c>
    </row>
    <row r="12" spans="2:11" ht="15" x14ac:dyDescent="0.25">
      <c r="B12" s="43">
        <v>7</v>
      </c>
      <c r="C12" s="40" t="s">
        <v>38</v>
      </c>
      <c r="D12" s="41">
        <v>2118757</v>
      </c>
      <c r="E12" s="41">
        <v>2269160</v>
      </c>
      <c r="F12" s="41">
        <v>596174360</v>
      </c>
      <c r="G12" s="41">
        <v>583359054</v>
      </c>
      <c r="H12" s="41">
        <v>12815306</v>
      </c>
      <c r="I12" s="41">
        <f t="shared" si="0"/>
        <v>116821343.05253464</v>
      </c>
      <c r="J12" s="41">
        <v>12280742409</v>
      </c>
      <c r="K12" s="42">
        <f t="shared" si="1"/>
        <v>2406431604.8439245</v>
      </c>
    </row>
    <row r="13" spans="2:11" ht="15.75" thickBot="1" x14ac:dyDescent="0.3">
      <c r="B13" s="35" t="s">
        <v>46</v>
      </c>
      <c r="C13" s="36"/>
      <c r="D13" s="37">
        <f t="shared" ref="D13:K13" si="2">SUM(D6:D12)</f>
        <v>8330485</v>
      </c>
      <c r="E13" s="37">
        <f t="shared" si="2"/>
        <v>8824071</v>
      </c>
      <c r="F13" s="37">
        <f t="shared" si="2"/>
        <v>1953865790</v>
      </c>
      <c r="G13" s="37">
        <f t="shared" si="2"/>
        <v>1906763550</v>
      </c>
      <c r="H13" s="37">
        <f t="shared" si="2"/>
        <v>47102240</v>
      </c>
      <c r="I13" s="37">
        <f t="shared" si="2"/>
        <v>382863204.20120311</v>
      </c>
      <c r="J13" s="37">
        <f t="shared" si="2"/>
        <v>40140541016</v>
      </c>
      <c r="K13" s="38">
        <f t="shared" si="2"/>
        <v>7865604807.8694172</v>
      </c>
    </row>
    <row r="15" spans="2:11" s="12" customFormat="1" x14ac:dyDescent="0.2">
      <c r="B15" s="31" t="s">
        <v>180</v>
      </c>
      <c r="C15" s="32">
        <v>5.1032999999999999</v>
      </c>
      <c r="J15" s="13"/>
      <c r="K15" s="13"/>
    </row>
    <row r="16" spans="2:11" x14ac:dyDescent="0.2">
      <c r="B16" s="33"/>
      <c r="C16" s="33" t="s">
        <v>177</v>
      </c>
    </row>
    <row r="17" spans="7:7" x14ac:dyDescent="0.2">
      <c r="G17" s="19"/>
    </row>
    <row r="18" spans="7:7" x14ac:dyDescent="0.2">
      <c r="G18" s="19"/>
    </row>
    <row r="19" spans="7:7" x14ac:dyDescent="0.2">
      <c r="G19" s="19"/>
    </row>
    <row r="20" spans="7:7" x14ac:dyDescent="0.2">
      <c r="G20" s="19"/>
    </row>
    <row r="21" spans="7:7" x14ac:dyDescent="0.2">
      <c r="G21" s="19"/>
    </row>
    <row r="22" spans="7:7" x14ac:dyDescent="0.2">
      <c r="G22" s="19"/>
    </row>
    <row r="23" spans="7:7" x14ac:dyDescent="0.2">
      <c r="G23" s="19"/>
    </row>
    <row r="24" spans="7:7" x14ac:dyDescent="0.2">
      <c r="G24" s="19"/>
    </row>
    <row r="25" spans="7:7" x14ac:dyDescent="0.2">
      <c r="G25" s="19"/>
    </row>
    <row r="26" spans="7:7" x14ac:dyDescent="0.2">
      <c r="G26" s="19"/>
    </row>
    <row r="27" spans="7:7" x14ac:dyDescent="0.2">
      <c r="G27" s="19"/>
    </row>
    <row r="28" spans="7:7" x14ac:dyDescent="0.2">
      <c r="G28" s="19"/>
    </row>
    <row r="29" spans="7:7" x14ac:dyDescent="0.2">
      <c r="G29" s="19"/>
    </row>
    <row r="30" spans="7:7" x14ac:dyDescent="0.2">
      <c r="G30" s="19"/>
    </row>
    <row r="31" spans="7:7" x14ac:dyDescent="0.2">
      <c r="G31" s="19"/>
    </row>
  </sheetData>
  <mergeCells count="9">
    <mergeCell ref="D3:D4"/>
    <mergeCell ref="B2:K2"/>
    <mergeCell ref="E3:E4"/>
    <mergeCell ref="J3:J4"/>
    <mergeCell ref="F3:H3"/>
    <mergeCell ref="K3:K4"/>
    <mergeCell ref="I3:I4"/>
    <mergeCell ref="B3:B4"/>
    <mergeCell ref="C3:C4"/>
  </mergeCells>
  <phoneticPr fontId="17" type="noConversion"/>
  <printOptions horizontalCentered="1"/>
  <pageMargins left="0.19685039370078741" right="0.23622047244094491" top="0.59055118110236227" bottom="0.43307086614173229" header="0.35433070866141736" footer="0.19685039370078741"/>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M49"/>
  <sheetViews>
    <sheetView workbookViewId="0">
      <selection activeCell="I14" sqref="I14"/>
    </sheetView>
  </sheetViews>
  <sheetFormatPr defaultRowHeight="15" x14ac:dyDescent="0.2"/>
  <cols>
    <col min="1" max="1" width="9.140625" style="8"/>
    <col min="2" max="2" width="7.85546875" style="8" customWidth="1"/>
    <col min="3" max="3" width="20.140625" style="8" customWidth="1"/>
    <col min="4" max="4" width="13.7109375" style="8" customWidth="1"/>
    <col min="5" max="5" width="16.5703125" style="9" customWidth="1"/>
    <col min="6" max="16384" width="9.140625" style="8"/>
  </cols>
  <sheetData>
    <row r="1" spans="2:5" ht="15.75" thickBot="1" x14ac:dyDescent="0.25"/>
    <row r="2" spans="2:5" ht="59.25" customHeight="1" x14ac:dyDescent="0.2">
      <c r="B2" s="137" t="s">
        <v>277</v>
      </c>
      <c r="C2" s="138"/>
      <c r="D2" s="138"/>
      <c r="E2" s="139"/>
    </row>
    <row r="3" spans="2:5" x14ac:dyDescent="0.2">
      <c r="B3" s="133" t="s">
        <v>47</v>
      </c>
      <c r="C3" s="134"/>
      <c r="D3" s="134" t="s">
        <v>48</v>
      </c>
      <c r="E3" s="135"/>
    </row>
    <row r="4" spans="2:5" x14ac:dyDescent="0.2">
      <c r="B4" s="83" t="s">
        <v>49</v>
      </c>
      <c r="C4" s="84" t="s">
        <v>50</v>
      </c>
      <c r="D4" s="84" t="s">
        <v>51</v>
      </c>
      <c r="E4" s="85" t="s">
        <v>52</v>
      </c>
    </row>
    <row r="5" spans="2:5" ht="15.75" x14ac:dyDescent="0.25">
      <c r="B5" s="86"/>
      <c r="C5" s="87" t="s">
        <v>53</v>
      </c>
      <c r="D5" s="41">
        <v>75138</v>
      </c>
      <c r="E5" s="88">
        <f t="shared" ref="E5:E48" si="0">D5/$D$48</f>
        <v>9.0196429139479881E-3</v>
      </c>
    </row>
    <row r="6" spans="2:5" ht="15.75" x14ac:dyDescent="0.25">
      <c r="B6" s="86" t="s">
        <v>54</v>
      </c>
      <c r="C6" s="87" t="s">
        <v>55</v>
      </c>
      <c r="D6" s="41">
        <v>67509</v>
      </c>
      <c r="E6" s="88">
        <f t="shared" si="0"/>
        <v>8.1038498958944175E-3</v>
      </c>
    </row>
    <row r="7" spans="2:5" ht="15.75" x14ac:dyDescent="0.25">
      <c r="B7" s="86" t="s">
        <v>56</v>
      </c>
      <c r="C7" s="87" t="s">
        <v>57</v>
      </c>
      <c r="D7" s="41">
        <v>96887</v>
      </c>
      <c r="E7" s="88">
        <f t="shared" si="0"/>
        <v>1.1630415275941317E-2</v>
      </c>
    </row>
    <row r="8" spans="2:5" ht="15.75" x14ac:dyDescent="0.25">
      <c r="B8" s="86" t="s">
        <v>58</v>
      </c>
      <c r="C8" s="87" t="s">
        <v>59</v>
      </c>
      <c r="D8" s="41">
        <v>119114</v>
      </c>
      <c r="E8" s="88">
        <f t="shared" si="0"/>
        <v>1.4298567250286148E-2</v>
      </c>
    </row>
    <row r="9" spans="2:5" ht="15.75" x14ac:dyDescent="0.25">
      <c r="B9" s="86" t="s">
        <v>60</v>
      </c>
      <c r="C9" s="87" t="s">
        <v>61</v>
      </c>
      <c r="D9" s="41">
        <v>104631</v>
      </c>
      <c r="E9" s="88">
        <f t="shared" si="0"/>
        <v>1.2560013012447654E-2</v>
      </c>
    </row>
    <row r="10" spans="2:5" ht="15.75" x14ac:dyDescent="0.25">
      <c r="B10" s="86" t="s">
        <v>62</v>
      </c>
      <c r="C10" s="87" t="s">
        <v>63</v>
      </c>
      <c r="D10" s="41">
        <v>159610</v>
      </c>
      <c r="E10" s="88">
        <f t="shared" si="0"/>
        <v>1.915974880214057E-2</v>
      </c>
    </row>
    <row r="11" spans="2:5" ht="15.75" x14ac:dyDescent="0.25">
      <c r="B11" s="86" t="s">
        <v>64</v>
      </c>
      <c r="C11" s="87" t="s">
        <v>65</v>
      </c>
      <c r="D11" s="41">
        <v>70661</v>
      </c>
      <c r="E11" s="88">
        <f t="shared" si="0"/>
        <v>8.4822192225302608E-3</v>
      </c>
    </row>
    <row r="12" spans="2:5" ht="15.75" x14ac:dyDescent="0.25">
      <c r="B12" s="86" t="s">
        <v>66</v>
      </c>
      <c r="C12" s="87" t="s">
        <v>67</v>
      </c>
      <c r="D12" s="41">
        <v>58908</v>
      </c>
      <c r="E12" s="88">
        <f t="shared" si="0"/>
        <v>7.0713769966574578E-3</v>
      </c>
    </row>
    <row r="13" spans="2:5" ht="15.75" x14ac:dyDescent="0.25">
      <c r="B13" s="86" t="s">
        <v>68</v>
      </c>
      <c r="C13" s="87" t="s">
        <v>69</v>
      </c>
      <c r="D13" s="41">
        <v>136296</v>
      </c>
      <c r="E13" s="88">
        <f t="shared" si="0"/>
        <v>1.6361112228159586E-2</v>
      </c>
    </row>
    <row r="14" spans="2:5" ht="15.75" x14ac:dyDescent="0.25">
      <c r="B14" s="86" t="s">
        <v>70</v>
      </c>
      <c r="C14" s="87" t="s">
        <v>71</v>
      </c>
      <c r="D14" s="41">
        <v>45293</v>
      </c>
      <c r="E14" s="88">
        <f t="shared" si="0"/>
        <v>5.4370183728798503E-3</v>
      </c>
    </row>
    <row r="15" spans="2:5" ht="15.75" x14ac:dyDescent="0.25">
      <c r="B15" s="86" t="s">
        <v>72</v>
      </c>
      <c r="C15" s="87" t="s">
        <v>73</v>
      </c>
      <c r="D15" s="41">
        <v>69472</v>
      </c>
      <c r="E15" s="88">
        <f t="shared" si="0"/>
        <v>8.3394904378316509E-3</v>
      </c>
    </row>
    <row r="16" spans="2:5" ht="15.75" x14ac:dyDescent="0.25">
      <c r="B16" s="86" t="s">
        <v>74</v>
      </c>
      <c r="C16" s="87" t="s">
        <v>75</v>
      </c>
      <c r="D16" s="41">
        <v>46443</v>
      </c>
      <c r="E16" s="88">
        <f t="shared" si="0"/>
        <v>5.5750655574075218E-3</v>
      </c>
    </row>
    <row r="17" spans="2:5" ht="15.75" x14ac:dyDescent="0.25">
      <c r="B17" s="86" t="s">
        <v>76</v>
      </c>
      <c r="C17" s="87" t="s">
        <v>77</v>
      </c>
      <c r="D17" s="41">
        <v>224861</v>
      </c>
      <c r="E17" s="88">
        <f t="shared" si="0"/>
        <v>2.6992546052240655E-2</v>
      </c>
    </row>
    <row r="18" spans="2:5" ht="15.75" x14ac:dyDescent="0.25">
      <c r="B18" s="86" t="s">
        <v>78</v>
      </c>
      <c r="C18" s="87" t="s">
        <v>79</v>
      </c>
      <c r="D18" s="41">
        <v>180019</v>
      </c>
      <c r="E18" s="88">
        <f t="shared" si="0"/>
        <v>2.1609666183901657E-2</v>
      </c>
    </row>
    <row r="19" spans="2:5" ht="15.75" x14ac:dyDescent="0.25">
      <c r="B19" s="86" t="s">
        <v>80</v>
      </c>
      <c r="C19" s="87" t="s">
        <v>81</v>
      </c>
      <c r="D19" s="41">
        <v>55622</v>
      </c>
      <c r="E19" s="88">
        <f t="shared" si="0"/>
        <v>6.6769221719983887E-3</v>
      </c>
    </row>
    <row r="20" spans="2:5" ht="15.75" x14ac:dyDescent="0.25">
      <c r="B20" s="86" t="s">
        <v>82</v>
      </c>
      <c r="C20" s="87" t="s">
        <v>83</v>
      </c>
      <c r="D20" s="41">
        <v>66682</v>
      </c>
      <c r="E20" s="88">
        <f t="shared" si="0"/>
        <v>8.0045759640645173E-3</v>
      </c>
    </row>
    <row r="21" spans="2:5" ht="15.75" x14ac:dyDescent="0.25">
      <c r="B21" s="86" t="s">
        <v>84</v>
      </c>
      <c r="C21" s="87" t="s">
        <v>85</v>
      </c>
      <c r="D21" s="41">
        <v>130697</v>
      </c>
      <c r="E21" s="88">
        <f t="shared" si="0"/>
        <v>1.5689002501054861E-2</v>
      </c>
    </row>
    <row r="22" spans="2:5" ht="15.75" x14ac:dyDescent="0.25">
      <c r="B22" s="86" t="s">
        <v>86</v>
      </c>
      <c r="C22" s="87" t="s">
        <v>87</v>
      </c>
      <c r="D22" s="41">
        <v>121935</v>
      </c>
      <c r="E22" s="88">
        <f t="shared" si="0"/>
        <v>1.4637202995984028E-2</v>
      </c>
    </row>
    <row r="23" spans="2:5" ht="15.75" x14ac:dyDescent="0.25">
      <c r="B23" s="86" t="s">
        <v>88</v>
      </c>
      <c r="C23" s="87" t="s">
        <v>89</v>
      </c>
      <c r="D23" s="41">
        <v>67933</v>
      </c>
      <c r="E23" s="88">
        <f t="shared" si="0"/>
        <v>8.1547472926246194E-3</v>
      </c>
    </row>
    <row r="24" spans="2:5" ht="15.75" x14ac:dyDescent="0.25">
      <c r="B24" s="86" t="s">
        <v>90</v>
      </c>
      <c r="C24" s="87" t="s">
        <v>91</v>
      </c>
      <c r="D24" s="41">
        <v>103118</v>
      </c>
      <c r="E24" s="88">
        <f t="shared" si="0"/>
        <v>1.2378390934021249E-2</v>
      </c>
    </row>
    <row r="25" spans="2:5" ht="15.75" x14ac:dyDescent="0.25">
      <c r="B25" s="86" t="s">
        <v>92</v>
      </c>
      <c r="C25" s="87" t="s">
        <v>93</v>
      </c>
      <c r="D25" s="41">
        <v>103020</v>
      </c>
      <c r="E25" s="88">
        <f t="shared" si="0"/>
        <v>1.2366626913078891E-2</v>
      </c>
    </row>
    <row r="26" spans="2:5" ht="15.75" x14ac:dyDescent="0.25">
      <c r="B26" s="86" t="s">
        <v>94</v>
      </c>
      <c r="C26" s="87" t="s">
        <v>95</v>
      </c>
      <c r="D26" s="41">
        <v>32280</v>
      </c>
      <c r="E26" s="88">
        <f t="shared" si="0"/>
        <v>3.8749244491767284E-3</v>
      </c>
    </row>
    <row r="27" spans="2:5" ht="15.75" x14ac:dyDescent="0.25">
      <c r="B27" s="86" t="s">
        <v>96</v>
      </c>
      <c r="C27" s="87" t="s">
        <v>97</v>
      </c>
      <c r="D27" s="41">
        <v>211034</v>
      </c>
      <c r="E27" s="88">
        <f t="shared" si="0"/>
        <v>2.5332738730097948E-2</v>
      </c>
    </row>
    <row r="28" spans="2:5" ht="15.75" x14ac:dyDescent="0.25">
      <c r="B28" s="86" t="s">
        <v>98</v>
      </c>
      <c r="C28" s="87" t="s">
        <v>99</v>
      </c>
      <c r="D28" s="41">
        <v>23442</v>
      </c>
      <c r="E28" s="88">
        <f t="shared" si="0"/>
        <v>2.8140018258240667E-3</v>
      </c>
    </row>
    <row r="29" spans="2:5" ht="15.75" x14ac:dyDescent="0.25">
      <c r="B29" s="86" t="s">
        <v>100</v>
      </c>
      <c r="C29" s="87" t="s">
        <v>101</v>
      </c>
      <c r="D29" s="41">
        <v>140955</v>
      </c>
      <c r="E29" s="88">
        <f t="shared" si="0"/>
        <v>1.6920383387041691E-2</v>
      </c>
    </row>
    <row r="30" spans="2:5" x14ac:dyDescent="0.25">
      <c r="B30" s="86" t="s">
        <v>102</v>
      </c>
      <c r="C30" s="87" t="s">
        <v>103</v>
      </c>
      <c r="D30" s="41">
        <v>41803</v>
      </c>
      <c r="E30" s="88">
        <f t="shared" si="0"/>
        <v>5.0180751780958734E-3</v>
      </c>
    </row>
    <row r="31" spans="2:5" ht="15.75" x14ac:dyDescent="0.25">
      <c r="B31" s="86" t="s">
        <v>104</v>
      </c>
      <c r="C31" s="87" t="s">
        <v>105</v>
      </c>
      <c r="D31" s="41">
        <v>167329</v>
      </c>
      <c r="E31" s="88">
        <f t="shared" si="0"/>
        <v>2.0086345512896307E-2</v>
      </c>
    </row>
    <row r="32" spans="2:5" ht="15.75" x14ac:dyDescent="0.25">
      <c r="B32" s="86" t="s">
        <v>106</v>
      </c>
      <c r="C32" s="87" t="s">
        <v>107</v>
      </c>
      <c r="D32" s="41">
        <v>108681</v>
      </c>
      <c r="E32" s="88">
        <f t="shared" si="0"/>
        <v>1.3046179184045107E-2</v>
      </c>
    </row>
    <row r="33" spans="2:13" ht="15.75" x14ac:dyDescent="0.25">
      <c r="B33" s="86" t="s">
        <v>108</v>
      </c>
      <c r="C33" s="87" t="s">
        <v>109</v>
      </c>
      <c r="D33" s="41">
        <v>79051</v>
      </c>
      <c r="E33" s="88">
        <f t="shared" si="0"/>
        <v>9.4893634644321427E-3</v>
      </c>
    </row>
    <row r="34" spans="2:13" ht="15.75" x14ac:dyDescent="0.25">
      <c r="B34" s="86" t="s">
        <v>110</v>
      </c>
      <c r="C34" s="87" t="s">
        <v>111</v>
      </c>
      <c r="D34" s="41">
        <v>166391</v>
      </c>
      <c r="E34" s="88">
        <f t="shared" si="0"/>
        <v>1.9973747026733737E-2</v>
      </c>
    </row>
    <row r="35" spans="2:13" ht="15.75" x14ac:dyDescent="0.25">
      <c r="B35" s="86" t="s">
        <v>112</v>
      </c>
      <c r="C35" s="87" t="s">
        <v>113</v>
      </c>
      <c r="D35" s="41">
        <v>126948</v>
      </c>
      <c r="E35" s="88">
        <f t="shared" si="0"/>
        <v>1.5238968679494652E-2</v>
      </c>
    </row>
    <row r="36" spans="2:13" ht="15.75" x14ac:dyDescent="0.25">
      <c r="B36" s="86" t="s">
        <v>114</v>
      </c>
      <c r="C36" s="87" t="s">
        <v>115</v>
      </c>
      <c r="D36" s="41">
        <v>72035</v>
      </c>
      <c r="E36" s="88">
        <f t="shared" si="0"/>
        <v>8.647155597783323E-3</v>
      </c>
    </row>
    <row r="37" spans="2:13" ht="15.75" x14ac:dyDescent="0.25">
      <c r="B37" s="86" t="s">
        <v>116</v>
      </c>
      <c r="C37" s="87" t="s">
        <v>117</v>
      </c>
      <c r="D37" s="41">
        <v>189298</v>
      </c>
      <c r="E37" s="88">
        <f t="shared" si="0"/>
        <v>2.2723526901494932E-2</v>
      </c>
    </row>
    <row r="38" spans="2:13" ht="15.75" x14ac:dyDescent="0.25">
      <c r="B38" s="86" t="s">
        <v>118</v>
      </c>
      <c r="C38" s="87" t="s">
        <v>119</v>
      </c>
      <c r="D38" s="41">
        <v>187515</v>
      </c>
      <c r="E38" s="88">
        <f t="shared" si="0"/>
        <v>2.2509493744962028E-2</v>
      </c>
    </row>
    <row r="39" spans="2:13" ht="15.75" x14ac:dyDescent="0.25">
      <c r="B39" s="86" t="s">
        <v>120</v>
      </c>
      <c r="C39" s="87" t="s">
        <v>121</v>
      </c>
      <c r="D39" s="41">
        <v>39690</v>
      </c>
      <c r="E39" s="88">
        <f t="shared" si="0"/>
        <v>4.7644284816550295E-3</v>
      </c>
    </row>
    <row r="40" spans="2:13" ht="15.75" x14ac:dyDescent="0.25">
      <c r="B40" s="86" t="s">
        <v>122</v>
      </c>
      <c r="C40" s="87" t="s">
        <v>123</v>
      </c>
      <c r="D40" s="41">
        <v>396395</v>
      </c>
      <c r="E40" s="88">
        <f t="shared" si="0"/>
        <v>4.7583664096388145E-2</v>
      </c>
      <c r="M40" s="20"/>
    </row>
    <row r="41" spans="2:13" ht="15.75" x14ac:dyDescent="0.25">
      <c r="B41" s="86" t="s">
        <v>124</v>
      </c>
      <c r="C41" s="87" t="s">
        <v>125</v>
      </c>
      <c r="D41" s="41">
        <v>61579</v>
      </c>
      <c r="E41" s="88">
        <f t="shared" si="0"/>
        <v>7.3920065878517278E-3</v>
      </c>
    </row>
    <row r="42" spans="2:13" ht="15.75" x14ac:dyDescent="0.25">
      <c r="B42" s="86" t="s">
        <v>126</v>
      </c>
      <c r="C42" s="87" t="s">
        <v>127</v>
      </c>
      <c r="D42" s="41">
        <v>91333</v>
      </c>
      <c r="E42" s="88">
        <f t="shared" si="0"/>
        <v>1.0963707395187676E-2</v>
      </c>
    </row>
    <row r="43" spans="2:13" ht="15.75" x14ac:dyDescent="0.25">
      <c r="B43" s="86" t="s">
        <v>128</v>
      </c>
      <c r="C43" s="87" t="s">
        <v>129</v>
      </c>
      <c r="D43" s="41">
        <v>109247</v>
      </c>
      <c r="E43" s="88">
        <f t="shared" si="0"/>
        <v>1.3114122407038726E-2</v>
      </c>
    </row>
    <row r="44" spans="2:13" ht="15.75" x14ac:dyDescent="0.25">
      <c r="B44" s="86" t="s">
        <v>130</v>
      </c>
      <c r="C44" s="87" t="s">
        <v>131</v>
      </c>
      <c r="D44" s="41">
        <v>90628</v>
      </c>
      <c r="E44" s="88">
        <f t="shared" si="0"/>
        <v>1.0879078469020712E-2</v>
      </c>
    </row>
    <row r="45" spans="2:13" ht="15.75" x14ac:dyDescent="0.25">
      <c r="B45" s="86" t="s">
        <v>132</v>
      </c>
      <c r="C45" s="87" t="s">
        <v>133</v>
      </c>
      <c r="D45" s="41">
        <v>41312</v>
      </c>
      <c r="E45" s="88">
        <f t="shared" si="0"/>
        <v>4.9591350323540586E-3</v>
      </c>
    </row>
    <row r="46" spans="2:13" ht="15.75" x14ac:dyDescent="0.25">
      <c r="B46" s="86" t="s">
        <v>134</v>
      </c>
      <c r="C46" s="87" t="s">
        <v>135</v>
      </c>
      <c r="D46" s="41">
        <v>2851015</v>
      </c>
      <c r="E46" s="88">
        <f t="shared" si="0"/>
        <v>0.34223877721405177</v>
      </c>
    </row>
    <row r="47" spans="2:13" ht="15.75" x14ac:dyDescent="0.25">
      <c r="B47" s="86" t="s">
        <v>136</v>
      </c>
      <c r="C47" s="87" t="s">
        <v>137</v>
      </c>
      <c r="D47" s="41">
        <v>998675</v>
      </c>
      <c r="E47" s="88">
        <f t="shared" si="0"/>
        <v>0.11988197565928034</v>
      </c>
    </row>
    <row r="48" spans="2:13" ht="16.5" thickBot="1" x14ac:dyDescent="0.3">
      <c r="B48" s="80" t="s">
        <v>138</v>
      </c>
      <c r="C48" s="81" t="s">
        <v>46</v>
      </c>
      <c r="D48" s="37">
        <f>SUM(D5:D47)</f>
        <v>8330485</v>
      </c>
      <c r="E48" s="82">
        <f t="shared" si="0"/>
        <v>1</v>
      </c>
    </row>
    <row r="49" spans="4:4" x14ac:dyDescent="0.2">
      <c r="D49" s="25"/>
    </row>
  </sheetData>
  <mergeCells count="3">
    <mergeCell ref="B3:C3"/>
    <mergeCell ref="D3:E3"/>
    <mergeCell ref="B2:E2"/>
  </mergeCells>
  <phoneticPr fontId="6" type="noConversion"/>
  <printOptions horizontalCentered="1" verticalCentered="1"/>
  <pageMargins left="0.27559055118110237" right="0.27559055118110237" top="0.27559055118110237" bottom="0.55118110236220474" header="0.19685039370078741" footer="0.15748031496062992"/>
  <pageSetup scale="96"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53"/>
  <sheetViews>
    <sheetView workbookViewId="0">
      <selection activeCell="E61" sqref="E61"/>
    </sheetView>
  </sheetViews>
  <sheetFormatPr defaultRowHeight="15" x14ac:dyDescent="0.2"/>
  <cols>
    <col min="2" max="2" width="9.5703125" customWidth="1"/>
    <col min="3" max="3" width="19.28515625" customWidth="1"/>
    <col min="4" max="4" width="31.7109375" customWidth="1"/>
    <col min="5" max="16384" width="9.140625" style="8"/>
  </cols>
  <sheetData>
    <row r="1" spans="2:4" ht="15.75" thickBot="1" x14ac:dyDescent="0.25"/>
    <row r="2" spans="2:4" ht="56.25" customHeight="1" x14ac:dyDescent="0.2">
      <c r="B2" s="142" t="s">
        <v>278</v>
      </c>
      <c r="C2" s="143"/>
      <c r="D2" s="144"/>
    </row>
    <row r="3" spans="2:4" ht="65.25" customHeight="1" x14ac:dyDescent="0.2">
      <c r="B3" s="140" t="s">
        <v>47</v>
      </c>
      <c r="C3" s="141"/>
      <c r="D3" s="89" t="s">
        <v>175</v>
      </c>
    </row>
    <row r="4" spans="2:4" x14ac:dyDescent="0.2">
      <c r="B4" s="83" t="s">
        <v>49</v>
      </c>
      <c r="C4" s="84" t="s">
        <v>32</v>
      </c>
      <c r="D4" s="90"/>
    </row>
    <row r="5" spans="2:4" ht="15.75" x14ac:dyDescent="0.25">
      <c r="B5" s="92"/>
      <c r="C5" s="93" t="s">
        <v>33</v>
      </c>
      <c r="D5" s="94">
        <v>49053</v>
      </c>
    </row>
    <row r="6" spans="2:4" ht="15.75" x14ac:dyDescent="0.25">
      <c r="B6" s="92" t="s">
        <v>54</v>
      </c>
      <c r="C6" s="93" t="s">
        <v>55</v>
      </c>
      <c r="D6" s="94">
        <v>83582</v>
      </c>
    </row>
    <row r="7" spans="2:4" ht="15.75" x14ac:dyDescent="0.25">
      <c r="B7" s="92" t="s">
        <v>56</v>
      </c>
      <c r="C7" s="93" t="s">
        <v>57</v>
      </c>
      <c r="D7" s="94">
        <v>103333</v>
      </c>
    </row>
    <row r="8" spans="2:4" ht="15.75" x14ac:dyDescent="0.25">
      <c r="B8" s="92" t="s">
        <v>58</v>
      </c>
      <c r="C8" s="93" t="s">
        <v>59</v>
      </c>
      <c r="D8" s="94">
        <v>157007</v>
      </c>
    </row>
    <row r="9" spans="2:4" ht="15.75" x14ac:dyDescent="0.25">
      <c r="B9" s="92" t="s">
        <v>60</v>
      </c>
      <c r="C9" s="93" t="s">
        <v>61</v>
      </c>
      <c r="D9" s="94">
        <v>104287</v>
      </c>
    </row>
    <row r="10" spans="2:4" ht="15.75" x14ac:dyDescent="0.25">
      <c r="B10" s="92" t="s">
        <v>62</v>
      </c>
      <c r="C10" s="93" t="s">
        <v>63</v>
      </c>
      <c r="D10" s="94">
        <v>143853</v>
      </c>
    </row>
    <row r="11" spans="2:4" ht="15.75" x14ac:dyDescent="0.25">
      <c r="B11" s="92" t="s">
        <v>64</v>
      </c>
      <c r="C11" s="93" t="s">
        <v>65</v>
      </c>
      <c r="D11" s="94">
        <v>56919</v>
      </c>
    </row>
    <row r="12" spans="2:4" ht="15.75" x14ac:dyDescent="0.25">
      <c r="B12" s="92" t="s">
        <v>66</v>
      </c>
      <c r="C12" s="93" t="s">
        <v>67</v>
      </c>
      <c r="D12" s="94">
        <v>54971</v>
      </c>
    </row>
    <row r="13" spans="2:4" ht="15.75" x14ac:dyDescent="0.25">
      <c r="B13" s="92" t="s">
        <v>68</v>
      </c>
      <c r="C13" s="93" t="s">
        <v>69</v>
      </c>
      <c r="D13" s="94">
        <v>150505</v>
      </c>
    </row>
    <row r="14" spans="2:4" ht="15.75" x14ac:dyDescent="0.25">
      <c r="B14" s="92" t="s">
        <v>70</v>
      </c>
      <c r="C14" s="93" t="s">
        <v>71</v>
      </c>
      <c r="D14" s="94">
        <v>57335</v>
      </c>
    </row>
    <row r="15" spans="2:4" ht="15.75" x14ac:dyDescent="0.25">
      <c r="B15" s="92" t="s">
        <v>72</v>
      </c>
      <c r="C15" s="93" t="s">
        <v>73</v>
      </c>
      <c r="D15" s="94">
        <v>77321</v>
      </c>
    </row>
    <row r="16" spans="2:4" ht="15.75" x14ac:dyDescent="0.25">
      <c r="B16" s="92" t="s">
        <v>74</v>
      </c>
      <c r="C16" s="93" t="s">
        <v>75</v>
      </c>
      <c r="D16" s="94">
        <v>46699</v>
      </c>
    </row>
    <row r="17" spans="2:4" ht="15.75" x14ac:dyDescent="0.25">
      <c r="B17" s="92" t="s">
        <v>76</v>
      </c>
      <c r="C17" s="93" t="s">
        <v>77</v>
      </c>
      <c r="D17" s="94">
        <v>207382</v>
      </c>
    </row>
    <row r="18" spans="2:4" ht="15.75" x14ac:dyDescent="0.25">
      <c r="B18" s="92" t="s">
        <v>78</v>
      </c>
      <c r="C18" s="93" t="s">
        <v>79</v>
      </c>
      <c r="D18" s="94">
        <v>153639</v>
      </c>
    </row>
    <row r="19" spans="2:4" ht="15.75" x14ac:dyDescent="0.25">
      <c r="B19" s="92" t="s">
        <v>80</v>
      </c>
      <c r="C19" s="93" t="s">
        <v>81</v>
      </c>
      <c r="D19" s="94">
        <v>44285</v>
      </c>
    </row>
    <row r="20" spans="2:4" ht="15.75" x14ac:dyDescent="0.25">
      <c r="B20" s="92" t="s">
        <v>82</v>
      </c>
      <c r="C20" s="93" t="s">
        <v>83</v>
      </c>
      <c r="D20" s="94">
        <v>102666</v>
      </c>
    </row>
    <row r="21" spans="2:4" ht="15.75" x14ac:dyDescent="0.25">
      <c r="B21" s="92" t="s">
        <v>84</v>
      </c>
      <c r="C21" s="93" t="s">
        <v>85</v>
      </c>
      <c r="D21" s="94">
        <v>120340</v>
      </c>
    </row>
    <row r="22" spans="2:4" ht="15.75" x14ac:dyDescent="0.25">
      <c r="B22" s="92" t="s">
        <v>86</v>
      </c>
      <c r="C22" s="93" t="s">
        <v>87</v>
      </c>
      <c r="D22" s="94">
        <v>95190</v>
      </c>
    </row>
    <row r="23" spans="2:4" ht="15.75" x14ac:dyDescent="0.25">
      <c r="B23" s="92" t="s">
        <v>88</v>
      </c>
      <c r="C23" s="93" t="s">
        <v>89</v>
      </c>
      <c r="D23" s="94">
        <v>71874</v>
      </c>
    </row>
    <row r="24" spans="2:4" ht="15.75" x14ac:dyDescent="0.25">
      <c r="B24" s="92" t="s">
        <v>90</v>
      </c>
      <c r="C24" s="93" t="s">
        <v>91</v>
      </c>
      <c r="D24" s="94">
        <v>65292</v>
      </c>
    </row>
    <row r="25" spans="2:4" ht="15.75" x14ac:dyDescent="0.25">
      <c r="B25" s="92" t="s">
        <v>92</v>
      </c>
      <c r="C25" s="93" t="s">
        <v>93</v>
      </c>
      <c r="D25" s="94">
        <v>85524</v>
      </c>
    </row>
    <row r="26" spans="2:4" ht="15.75" x14ac:dyDescent="0.25">
      <c r="B26" s="92" t="s">
        <v>94</v>
      </c>
      <c r="C26" s="93" t="s">
        <v>95</v>
      </c>
      <c r="D26" s="94">
        <v>51559</v>
      </c>
    </row>
    <row r="27" spans="2:4" ht="15.75" x14ac:dyDescent="0.25">
      <c r="B27" s="92" t="s">
        <v>96</v>
      </c>
      <c r="C27" s="93" t="s">
        <v>97</v>
      </c>
      <c r="D27" s="94">
        <v>164644</v>
      </c>
    </row>
    <row r="28" spans="2:4" ht="15.75" x14ac:dyDescent="0.25">
      <c r="B28" s="92" t="s">
        <v>98</v>
      </c>
      <c r="C28" s="93" t="s">
        <v>99</v>
      </c>
      <c r="D28" s="94">
        <v>52181</v>
      </c>
    </row>
    <row r="29" spans="2:4" ht="15.75" x14ac:dyDescent="0.25">
      <c r="B29" s="92" t="s">
        <v>100</v>
      </c>
      <c r="C29" s="93" t="s">
        <v>101</v>
      </c>
      <c r="D29" s="94">
        <v>95044</v>
      </c>
    </row>
    <row r="30" spans="2:4" ht="15.75" x14ac:dyDescent="0.25">
      <c r="B30" s="92" t="s">
        <v>102</v>
      </c>
      <c r="C30" s="93" t="s">
        <v>103</v>
      </c>
      <c r="D30" s="94">
        <v>39467</v>
      </c>
    </row>
    <row r="31" spans="2:4" x14ac:dyDescent="0.25">
      <c r="B31" s="92" t="s">
        <v>104</v>
      </c>
      <c r="C31" s="93" t="s">
        <v>105</v>
      </c>
      <c r="D31" s="94">
        <v>119517</v>
      </c>
    </row>
    <row r="32" spans="2:4" ht="15.75" x14ac:dyDescent="0.25">
      <c r="B32" s="92" t="s">
        <v>106</v>
      </c>
      <c r="C32" s="93" t="s">
        <v>107</v>
      </c>
      <c r="D32" s="94">
        <v>77151</v>
      </c>
    </row>
    <row r="33" spans="2:12" ht="15.75" x14ac:dyDescent="0.25">
      <c r="B33" s="92" t="s">
        <v>108</v>
      </c>
      <c r="C33" s="93" t="s">
        <v>109</v>
      </c>
      <c r="D33" s="94">
        <v>74541</v>
      </c>
    </row>
    <row r="34" spans="2:12" ht="15.75" x14ac:dyDescent="0.25">
      <c r="B34" s="92" t="s">
        <v>110</v>
      </c>
      <c r="C34" s="93" t="s">
        <v>111</v>
      </c>
      <c r="D34" s="94">
        <v>186384</v>
      </c>
    </row>
    <row r="35" spans="2:12" ht="15.75" x14ac:dyDescent="0.25">
      <c r="B35" s="92" t="s">
        <v>112</v>
      </c>
      <c r="C35" s="93" t="s">
        <v>113</v>
      </c>
      <c r="D35" s="94">
        <v>69148</v>
      </c>
    </row>
    <row r="36" spans="2:12" ht="15.75" x14ac:dyDescent="0.25">
      <c r="B36" s="92" t="s">
        <v>114</v>
      </c>
      <c r="C36" s="93" t="s">
        <v>115</v>
      </c>
      <c r="D36" s="94">
        <v>48641</v>
      </c>
    </row>
    <row r="37" spans="2:12" ht="15.75" x14ac:dyDescent="0.25">
      <c r="B37" s="92" t="s">
        <v>116</v>
      </c>
      <c r="C37" s="93" t="s">
        <v>117</v>
      </c>
      <c r="D37" s="94">
        <v>111839</v>
      </c>
    </row>
    <row r="38" spans="2:12" ht="15.75" x14ac:dyDescent="0.25">
      <c r="B38" s="92" t="s">
        <v>118</v>
      </c>
      <c r="C38" s="93" t="s">
        <v>119</v>
      </c>
      <c r="D38" s="94">
        <v>103021</v>
      </c>
    </row>
    <row r="39" spans="2:12" ht="15.75" x14ac:dyDescent="0.25">
      <c r="B39" s="92" t="s">
        <v>120</v>
      </c>
      <c r="C39" s="93" t="s">
        <v>121</v>
      </c>
      <c r="D39" s="94">
        <v>57637</v>
      </c>
    </row>
    <row r="40" spans="2:12" ht="15.75" x14ac:dyDescent="0.25">
      <c r="B40" s="92" t="s">
        <v>122</v>
      </c>
      <c r="C40" s="93" t="s">
        <v>123</v>
      </c>
      <c r="D40" s="94">
        <v>193772</v>
      </c>
    </row>
    <row r="41" spans="2:12" ht="15.75" x14ac:dyDescent="0.25">
      <c r="B41" s="92" t="s">
        <v>124</v>
      </c>
      <c r="C41" s="93" t="s">
        <v>125</v>
      </c>
      <c r="D41" s="94">
        <v>38949</v>
      </c>
    </row>
    <row r="42" spans="2:12" ht="15.75" x14ac:dyDescent="0.25">
      <c r="B42" s="92" t="s">
        <v>126</v>
      </c>
      <c r="C42" s="93" t="s">
        <v>127</v>
      </c>
      <c r="D42" s="94">
        <v>56342</v>
      </c>
    </row>
    <row r="43" spans="2:12" ht="15.75" x14ac:dyDescent="0.25">
      <c r="B43" s="92" t="s">
        <v>128</v>
      </c>
      <c r="C43" s="93" t="s">
        <v>129</v>
      </c>
      <c r="D43" s="94">
        <v>75250</v>
      </c>
    </row>
    <row r="44" spans="2:12" ht="15.75" x14ac:dyDescent="0.25">
      <c r="B44" s="92" t="s">
        <v>130</v>
      </c>
      <c r="C44" s="93" t="s">
        <v>131</v>
      </c>
      <c r="D44" s="94">
        <v>50694</v>
      </c>
      <c r="L44" s="20"/>
    </row>
    <row r="45" spans="2:12" ht="15.75" x14ac:dyDescent="0.25">
      <c r="B45" s="92" t="s">
        <v>132</v>
      </c>
      <c r="C45" s="93" t="s">
        <v>133</v>
      </c>
      <c r="D45" s="94">
        <v>56947</v>
      </c>
    </row>
    <row r="46" spans="2:12" ht="15.75" x14ac:dyDescent="0.25">
      <c r="B46" s="92" t="s">
        <v>134</v>
      </c>
      <c r="C46" s="93" t="s">
        <v>135</v>
      </c>
      <c r="D46" s="94">
        <v>73740</v>
      </c>
    </row>
    <row r="47" spans="2:12" ht="15.75" x14ac:dyDescent="0.25">
      <c r="B47" s="92">
        <v>421</v>
      </c>
      <c r="C47" s="93" t="s">
        <v>135</v>
      </c>
      <c r="D47" s="94">
        <v>100663</v>
      </c>
    </row>
    <row r="48" spans="2:12" ht="15.75" x14ac:dyDescent="0.25">
      <c r="B48" s="92">
        <v>431</v>
      </c>
      <c r="C48" s="93" t="s">
        <v>135</v>
      </c>
      <c r="D48" s="94">
        <v>135184</v>
      </c>
    </row>
    <row r="49" spans="2:4" ht="15.75" x14ac:dyDescent="0.25">
      <c r="B49" s="92">
        <v>441</v>
      </c>
      <c r="C49" s="93" t="s">
        <v>135</v>
      </c>
      <c r="D49" s="94">
        <v>102934</v>
      </c>
    </row>
    <row r="50" spans="2:4" ht="15.75" x14ac:dyDescent="0.25">
      <c r="B50" s="92">
        <v>451</v>
      </c>
      <c r="C50" s="93" t="s">
        <v>135</v>
      </c>
      <c r="D50" s="94">
        <v>81763</v>
      </c>
    </row>
    <row r="51" spans="2:4" ht="15.75" x14ac:dyDescent="0.25">
      <c r="B51" s="92">
        <v>461</v>
      </c>
      <c r="C51" s="93" t="s">
        <v>135</v>
      </c>
      <c r="D51" s="94">
        <v>124610</v>
      </c>
    </row>
    <row r="52" spans="2:4" ht="15.75" x14ac:dyDescent="0.25">
      <c r="B52" s="92" t="s">
        <v>136</v>
      </c>
      <c r="C52" s="93" t="s">
        <v>137</v>
      </c>
      <c r="D52" s="94">
        <v>174362</v>
      </c>
    </row>
    <row r="53" spans="2:4" ht="16.5" thickBot="1" x14ac:dyDescent="0.3">
      <c r="B53" s="80" t="s">
        <v>138</v>
      </c>
      <c r="C53" s="81" t="s">
        <v>46</v>
      </c>
      <c r="D53" s="91">
        <f>SUM(D5:D52)</f>
        <v>4547041</v>
      </c>
    </row>
  </sheetData>
  <mergeCells count="2">
    <mergeCell ref="B3:C3"/>
    <mergeCell ref="B2:D2"/>
  </mergeCells>
  <phoneticPr fontId="6" type="noConversion"/>
  <printOptions horizontalCentered="1" verticalCentered="1"/>
  <pageMargins left="0.27559055118110237" right="0.27559055118110237" top="0.27559055118110237" bottom="0.55118110236220474" header="0.19685039370078741" footer="0.15748031496062992"/>
  <pageSetup scale="81"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C6"/>
  <sheetViews>
    <sheetView workbookViewId="0">
      <selection activeCell="C30" sqref="C30"/>
    </sheetView>
  </sheetViews>
  <sheetFormatPr defaultRowHeight="12.75" x14ac:dyDescent="0.2"/>
  <cols>
    <col min="1" max="1" width="12.140625" customWidth="1"/>
    <col min="2" max="2" width="30.85546875" customWidth="1"/>
    <col min="3" max="3" width="32.140625" customWidth="1"/>
  </cols>
  <sheetData>
    <row r="1" spans="2:3" ht="16.5" thickBot="1" x14ac:dyDescent="0.3">
      <c r="B1" s="136"/>
      <c r="C1" s="136"/>
    </row>
    <row r="2" spans="2:3" ht="56.25" customHeight="1" x14ac:dyDescent="0.2">
      <c r="B2" s="145" t="s">
        <v>279</v>
      </c>
      <c r="C2" s="146"/>
    </row>
    <row r="3" spans="2:3" ht="15" x14ac:dyDescent="0.25">
      <c r="B3" s="95" t="s">
        <v>30</v>
      </c>
      <c r="C3" s="96" t="s">
        <v>48</v>
      </c>
    </row>
    <row r="4" spans="2:3" ht="15" x14ac:dyDescent="0.25">
      <c r="B4" s="97" t="s">
        <v>159</v>
      </c>
      <c r="C4" s="42">
        <v>73257</v>
      </c>
    </row>
    <row r="5" spans="2:3" ht="15" x14ac:dyDescent="0.25">
      <c r="B5" s="97" t="s">
        <v>164</v>
      </c>
      <c r="C5" s="42">
        <v>73277</v>
      </c>
    </row>
    <row r="6" spans="2:3" ht="15.75" thickBot="1" x14ac:dyDescent="0.3">
      <c r="B6" s="98" t="s">
        <v>176</v>
      </c>
      <c r="C6" s="79">
        <v>73255</v>
      </c>
    </row>
  </sheetData>
  <mergeCells count="2">
    <mergeCell ref="B1:C1"/>
    <mergeCell ref="B2:C2"/>
  </mergeCells>
  <phoneticPr fontId="15" type="noConversion"/>
  <pageMargins left="0.55118110236220474" right="0.55118110236220474" top="0.98425196850393704" bottom="0.39370078740157483" header="1.299212598425197"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H15"/>
  <sheetViews>
    <sheetView zoomScaleNormal="100" workbookViewId="0">
      <selection activeCell="J30" sqref="J30"/>
    </sheetView>
  </sheetViews>
  <sheetFormatPr defaultColWidth="11.42578125" defaultRowHeight="12.75" x14ac:dyDescent="0.2"/>
  <cols>
    <col min="2" max="2" width="6.28515625" customWidth="1"/>
    <col min="3" max="3" width="19.28515625" style="7" customWidth="1"/>
    <col min="4" max="4" width="26" customWidth="1"/>
    <col min="5" max="6" width="13.85546875" bestFit="1" customWidth="1"/>
  </cols>
  <sheetData>
    <row r="1" spans="2:8" ht="13.5" thickBot="1" x14ac:dyDescent="0.25"/>
    <row r="2" spans="2:8" ht="56.25" customHeight="1" x14ac:dyDescent="0.2">
      <c r="B2" s="100" t="s">
        <v>280</v>
      </c>
      <c r="C2" s="101"/>
      <c r="D2" s="101"/>
      <c r="E2" s="101"/>
      <c r="F2" s="102"/>
    </row>
    <row r="3" spans="2:8" ht="23.25" customHeight="1" x14ac:dyDescent="0.2">
      <c r="B3" s="109" t="s">
        <v>45</v>
      </c>
      <c r="C3" s="99" t="s">
        <v>9</v>
      </c>
      <c r="D3" s="99" t="s">
        <v>139</v>
      </c>
      <c r="E3" s="99" t="s">
        <v>141</v>
      </c>
      <c r="F3" s="111"/>
    </row>
    <row r="4" spans="2:8" x14ac:dyDescent="0.2">
      <c r="B4" s="109"/>
      <c r="C4" s="99"/>
      <c r="D4" s="99"/>
      <c r="E4" s="34" t="s">
        <v>15</v>
      </c>
      <c r="F4" s="44" t="s">
        <v>16</v>
      </c>
    </row>
    <row r="5" spans="2:8" ht="15" x14ac:dyDescent="0.25">
      <c r="B5" s="39">
        <f>k_total_tec_0325!B6</f>
        <v>1</v>
      </c>
      <c r="C5" s="46" t="str">
        <f>k_total_tec_0325!C6</f>
        <v>METROPOLITAN LIFE</v>
      </c>
      <c r="D5" s="41">
        <f t="shared" ref="D5:D11" si="0">E5+F5</f>
        <v>1150997</v>
      </c>
      <c r="E5" s="41">
        <v>549751</v>
      </c>
      <c r="F5" s="42">
        <v>601246</v>
      </c>
      <c r="G5" s="4"/>
      <c r="H5" s="4"/>
    </row>
    <row r="6" spans="2:8" ht="15" x14ac:dyDescent="0.25">
      <c r="B6" s="43">
        <f>k_total_tec_0325!B7</f>
        <v>2</v>
      </c>
      <c r="C6" s="46" t="str">
        <f>k_total_tec_0325!C7</f>
        <v>AZT VIITORUL TAU</v>
      </c>
      <c r="D6" s="41">
        <f t="shared" si="0"/>
        <v>1699513</v>
      </c>
      <c r="E6" s="41">
        <v>812745</v>
      </c>
      <c r="F6" s="42">
        <v>886768</v>
      </c>
      <c r="G6" s="4"/>
      <c r="H6" s="4"/>
    </row>
    <row r="7" spans="2:8" ht="15" x14ac:dyDescent="0.25">
      <c r="B7" s="43">
        <f>k_total_tec_0325!B8</f>
        <v>3</v>
      </c>
      <c r="C7" s="40" t="str">
        <f>k_total_tec_0325!C8</f>
        <v>BCR</v>
      </c>
      <c r="D7" s="41">
        <f t="shared" si="0"/>
        <v>805788</v>
      </c>
      <c r="E7" s="41">
        <v>380458</v>
      </c>
      <c r="F7" s="42">
        <v>425330</v>
      </c>
      <c r="G7" s="4"/>
      <c r="H7" s="4"/>
    </row>
    <row r="8" spans="2:8" ht="15" x14ac:dyDescent="0.25">
      <c r="B8" s="43">
        <f>k_total_tec_0325!B9</f>
        <v>4</v>
      </c>
      <c r="C8" s="40" t="str">
        <f>k_total_tec_0325!C9</f>
        <v>BRD</v>
      </c>
      <c r="D8" s="41">
        <f t="shared" si="0"/>
        <v>594076</v>
      </c>
      <c r="E8" s="41">
        <v>279556</v>
      </c>
      <c r="F8" s="42">
        <v>314520</v>
      </c>
      <c r="G8" s="4"/>
      <c r="H8" s="4"/>
    </row>
    <row r="9" spans="2:8" ht="15" x14ac:dyDescent="0.25">
      <c r="B9" s="43">
        <f>k_total_tec_0325!B10</f>
        <v>5</v>
      </c>
      <c r="C9" s="40" t="str">
        <f>k_total_tec_0325!C10</f>
        <v>VITAL</v>
      </c>
      <c r="D9" s="41">
        <f t="shared" si="0"/>
        <v>1060976</v>
      </c>
      <c r="E9" s="41">
        <v>499242</v>
      </c>
      <c r="F9" s="42">
        <v>561734</v>
      </c>
      <c r="G9" s="4"/>
      <c r="H9" s="4"/>
    </row>
    <row r="10" spans="2:8" ht="15" x14ac:dyDescent="0.25">
      <c r="B10" s="43">
        <f>k_total_tec_0325!B11</f>
        <v>6</v>
      </c>
      <c r="C10" s="40" t="str">
        <f>k_total_tec_0325!C11</f>
        <v>ARIPI</v>
      </c>
      <c r="D10" s="41">
        <f t="shared" si="0"/>
        <v>900378</v>
      </c>
      <c r="E10" s="41">
        <v>425784</v>
      </c>
      <c r="F10" s="42">
        <v>474594</v>
      </c>
      <c r="G10" s="4"/>
      <c r="H10" s="4"/>
    </row>
    <row r="11" spans="2:8" ht="15" x14ac:dyDescent="0.25">
      <c r="B11" s="43">
        <f>k_total_tec_0325!B12</f>
        <v>7</v>
      </c>
      <c r="C11" s="40" t="s">
        <v>38</v>
      </c>
      <c r="D11" s="41">
        <f t="shared" si="0"/>
        <v>2118757</v>
      </c>
      <c r="E11" s="41">
        <v>1048737</v>
      </c>
      <c r="F11" s="42">
        <v>1070020</v>
      </c>
      <c r="G11" s="4"/>
      <c r="H11" s="4"/>
    </row>
    <row r="12" spans="2:8" ht="15.75" thickBot="1" x14ac:dyDescent="0.3">
      <c r="B12" s="147" t="s">
        <v>46</v>
      </c>
      <c r="C12" s="148"/>
      <c r="D12" s="37">
        <f>SUM(D5:D11)</f>
        <v>8330485</v>
      </c>
      <c r="E12" s="37">
        <f>SUM(E5:E11)</f>
        <v>3996273</v>
      </c>
      <c r="F12" s="38">
        <f>SUM(F5:F11)</f>
        <v>4334212</v>
      </c>
      <c r="G12" s="4"/>
      <c r="H12" s="4"/>
    </row>
    <row r="14" spans="2:8" x14ac:dyDescent="0.2">
      <c r="B14" s="10"/>
      <c r="C14" s="11"/>
    </row>
    <row r="15" spans="2:8" x14ac:dyDescent="0.2">
      <c r="B15" s="14"/>
      <c r="C15" s="14"/>
    </row>
  </sheetData>
  <mergeCells count="6">
    <mergeCell ref="B12:C12"/>
    <mergeCell ref="D3:D4"/>
    <mergeCell ref="E3:F3"/>
    <mergeCell ref="B3:B4"/>
    <mergeCell ref="C3:C4"/>
    <mergeCell ref="B2:F2"/>
  </mergeCells>
  <phoneticPr fontId="0" type="noConversion"/>
  <printOptions horizontalCentered="1"/>
  <pageMargins left="0.74803149606299213" right="0.74803149606299213" top="1.1811023622047245" bottom="0.98425196850393704" header="0.51181102362204722" footer="0.51181102362204722"/>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election activeCell="P18" sqref="P18"/>
    </sheetView>
  </sheetViews>
  <sheetFormatPr defaultRowHeight="12.75" x14ac:dyDescent="0.2"/>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S17"/>
  <sheetViews>
    <sheetView zoomScaleNormal="100" workbookViewId="0">
      <selection activeCell="K30" sqref="K30"/>
    </sheetView>
  </sheetViews>
  <sheetFormatPr defaultColWidth="11.42578125" defaultRowHeight="12.75" x14ac:dyDescent="0.2"/>
  <cols>
    <col min="2" max="2" width="5.42578125" customWidth="1"/>
    <col min="3" max="3" width="20.28515625" style="7" customWidth="1"/>
    <col min="4" max="4" width="17.140625" customWidth="1"/>
    <col min="5" max="5" width="9" bestFit="1" customWidth="1"/>
    <col min="6" max="7" width="10.140625" bestFit="1" customWidth="1"/>
    <col min="8" max="8" width="11.28515625" bestFit="1" customWidth="1"/>
    <col min="9" max="10" width="9" bestFit="1" customWidth="1"/>
    <col min="11" max="11" width="10.140625" bestFit="1" customWidth="1"/>
    <col min="12" max="12" width="11.28515625" bestFit="1" customWidth="1"/>
    <col min="13" max="13" width="9.85546875" bestFit="1" customWidth="1"/>
    <col min="14" max="15" width="10.140625" bestFit="1" customWidth="1"/>
    <col min="16" max="16" width="11.28515625" bestFit="1" customWidth="1"/>
    <col min="17" max="17" width="10" customWidth="1"/>
  </cols>
  <sheetData>
    <row r="1" spans="2:19" ht="13.5" thickBot="1" x14ac:dyDescent="0.25"/>
    <row r="2" spans="2:19" ht="59.25" customHeight="1" x14ac:dyDescent="0.2">
      <c r="B2" s="100" t="s">
        <v>281</v>
      </c>
      <c r="C2" s="101"/>
      <c r="D2" s="101"/>
      <c r="E2" s="101"/>
      <c r="F2" s="101"/>
      <c r="G2" s="101"/>
      <c r="H2" s="101"/>
      <c r="I2" s="101"/>
      <c r="J2" s="101"/>
      <c r="K2" s="101"/>
      <c r="L2" s="101"/>
      <c r="M2" s="101"/>
      <c r="N2" s="101"/>
      <c r="O2" s="101"/>
      <c r="P2" s="102"/>
    </row>
    <row r="3" spans="2:19" ht="23.25" customHeight="1" x14ac:dyDescent="0.2">
      <c r="B3" s="109" t="s">
        <v>45</v>
      </c>
      <c r="C3" s="99" t="s">
        <v>9</v>
      </c>
      <c r="D3" s="99" t="s">
        <v>139</v>
      </c>
      <c r="E3" s="149"/>
      <c r="F3" s="150"/>
      <c r="G3" s="150"/>
      <c r="H3" s="151"/>
      <c r="I3" s="99" t="s">
        <v>141</v>
      </c>
      <c r="J3" s="99"/>
      <c r="K3" s="99"/>
      <c r="L3" s="99"/>
      <c r="M3" s="99"/>
      <c r="N3" s="99"/>
      <c r="O3" s="99"/>
      <c r="P3" s="111"/>
    </row>
    <row r="4" spans="2:19" ht="23.25" customHeight="1" x14ac:dyDescent="0.2">
      <c r="B4" s="109"/>
      <c r="C4" s="99"/>
      <c r="D4" s="99"/>
      <c r="E4" s="99" t="s">
        <v>46</v>
      </c>
      <c r="F4" s="99"/>
      <c r="G4" s="99"/>
      <c r="H4" s="99"/>
      <c r="I4" s="99" t="s">
        <v>17</v>
      </c>
      <c r="J4" s="99"/>
      <c r="K4" s="99"/>
      <c r="L4" s="99"/>
      <c r="M4" s="99" t="s">
        <v>18</v>
      </c>
      <c r="N4" s="99"/>
      <c r="O4" s="99"/>
      <c r="P4" s="111"/>
    </row>
    <row r="5" spans="2:19" ht="47.25" customHeight="1" x14ac:dyDescent="0.2">
      <c r="B5" s="109"/>
      <c r="C5" s="99"/>
      <c r="D5" s="99"/>
      <c r="E5" s="34" t="s">
        <v>19</v>
      </c>
      <c r="F5" s="34" t="s">
        <v>20</v>
      </c>
      <c r="G5" s="34" t="s">
        <v>35</v>
      </c>
      <c r="H5" s="34" t="s">
        <v>34</v>
      </c>
      <c r="I5" s="34" t="s">
        <v>19</v>
      </c>
      <c r="J5" s="34" t="s">
        <v>20</v>
      </c>
      <c r="K5" s="34" t="s">
        <v>35</v>
      </c>
      <c r="L5" s="34" t="s">
        <v>34</v>
      </c>
      <c r="M5" s="34" t="s">
        <v>19</v>
      </c>
      <c r="N5" s="34" t="s">
        <v>20</v>
      </c>
      <c r="O5" s="34" t="s">
        <v>35</v>
      </c>
      <c r="P5" s="44" t="s">
        <v>34</v>
      </c>
    </row>
    <row r="6" spans="2:19" ht="18" hidden="1" customHeight="1" x14ac:dyDescent="0.25">
      <c r="B6" s="28"/>
      <c r="C6" s="15"/>
      <c r="D6" s="16" t="s">
        <v>21</v>
      </c>
      <c r="E6" s="16" t="s">
        <v>22</v>
      </c>
      <c r="F6" s="16" t="s">
        <v>23</v>
      </c>
      <c r="G6" s="16"/>
      <c r="H6" s="16" t="s">
        <v>24</v>
      </c>
      <c r="I6" s="16" t="s">
        <v>22</v>
      </c>
      <c r="J6" s="16" t="s">
        <v>23</v>
      </c>
      <c r="K6" s="16"/>
      <c r="L6" s="16" t="s">
        <v>24</v>
      </c>
      <c r="M6" s="16" t="s">
        <v>25</v>
      </c>
      <c r="N6" s="16" t="s">
        <v>26</v>
      </c>
      <c r="O6" s="16"/>
      <c r="P6" s="17" t="s">
        <v>27</v>
      </c>
    </row>
    <row r="7" spans="2:19" ht="15" x14ac:dyDescent="0.25">
      <c r="B7" s="39">
        <f>k_total_tec_0325!B6</f>
        <v>1</v>
      </c>
      <c r="C7" s="46" t="str">
        <f>k_total_tec_0325!C6</f>
        <v>METROPOLITAN LIFE</v>
      </c>
      <c r="D7" s="41">
        <f>SUM(E7+F7+G7+H7)</f>
        <v>1150997</v>
      </c>
      <c r="E7" s="41">
        <f>I7+M7</f>
        <v>91645</v>
      </c>
      <c r="F7" s="41">
        <f>J7+N7</f>
        <v>263656</v>
      </c>
      <c r="G7" s="41">
        <f>K7+O7</f>
        <v>415863</v>
      </c>
      <c r="H7" s="41">
        <f>L7+P7</f>
        <v>379833</v>
      </c>
      <c r="I7" s="41">
        <v>43491</v>
      </c>
      <c r="J7" s="41">
        <v>123003</v>
      </c>
      <c r="K7" s="41">
        <v>193669</v>
      </c>
      <c r="L7" s="41">
        <v>189588</v>
      </c>
      <c r="M7" s="41">
        <v>48154</v>
      </c>
      <c r="N7" s="41">
        <v>140653</v>
      </c>
      <c r="O7" s="41">
        <v>222194</v>
      </c>
      <c r="P7" s="42">
        <v>190245</v>
      </c>
    </row>
    <row r="8" spans="2:19" ht="15" x14ac:dyDescent="0.25">
      <c r="B8" s="43">
        <f>k_total_tec_0325!B7</f>
        <v>2</v>
      </c>
      <c r="C8" s="46" t="str">
        <f>k_total_tec_0325!C7</f>
        <v>AZT VIITORUL TAU</v>
      </c>
      <c r="D8" s="41">
        <f t="shared" ref="D8:D13" si="0">SUM(E8+F8+G8+H8)</f>
        <v>1699513</v>
      </c>
      <c r="E8" s="41">
        <f t="shared" ref="E8:E13" si="1">I8+M8</f>
        <v>91509</v>
      </c>
      <c r="F8" s="41">
        <f t="shared" ref="F8:F13" si="2">J8+N8</f>
        <v>252557</v>
      </c>
      <c r="G8" s="41">
        <f t="shared" ref="G8:G13" si="3">K8+O8</f>
        <v>597903</v>
      </c>
      <c r="H8" s="41">
        <f t="shared" ref="H8:H13" si="4">L8+P8</f>
        <v>757544</v>
      </c>
      <c r="I8" s="41">
        <v>43390</v>
      </c>
      <c r="J8" s="41">
        <v>118426</v>
      </c>
      <c r="K8" s="41">
        <v>278572</v>
      </c>
      <c r="L8" s="41">
        <v>372357</v>
      </c>
      <c r="M8" s="41">
        <v>48119</v>
      </c>
      <c r="N8" s="41">
        <v>134131</v>
      </c>
      <c r="O8" s="41">
        <v>319331</v>
      </c>
      <c r="P8" s="42">
        <v>385187</v>
      </c>
    </row>
    <row r="9" spans="2:19" ht="15" x14ac:dyDescent="0.25">
      <c r="B9" s="43">
        <f>k_total_tec_0325!B8</f>
        <v>3</v>
      </c>
      <c r="C9" s="40" t="str">
        <f>k_total_tec_0325!C8</f>
        <v>BCR</v>
      </c>
      <c r="D9" s="41">
        <f t="shared" si="0"/>
        <v>805788</v>
      </c>
      <c r="E9" s="41">
        <f t="shared" si="1"/>
        <v>92740</v>
      </c>
      <c r="F9" s="41">
        <f t="shared" si="2"/>
        <v>278855</v>
      </c>
      <c r="G9" s="41">
        <f t="shared" si="3"/>
        <v>256357</v>
      </c>
      <c r="H9" s="41">
        <f t="shared" si="4"/>
        <v>177836</v>
      </c>
      <c r="I9" s="41">
        <v>43890</v>
      </c>
      <c r="J9" s="41">
        <v>130023</v>
      </c>
      <c r="K9" s="41">
        <v>120093</v>
      </c>
      <c r="L9" s="41">
        <v>86452</v>
      </c>
      <c r="M9" s="41">
        <v>48850</v>
      </c>
      <c r="N9" s="41">
        <v>148832</v>
      </c>
      <c r="O9" s="41">
        <v>136264</v>
      </c>
      <c r="P9" s="42">
        <v>91384</v>
      </c>
    </row>
    <row r="10" spans="2:19" ht="15" x14ac:dyDescent="0.25">
      <c r="B10" s="43">
        <f>k_total_tec_0325!B9</f>
        <v>4</v>
      </c>
      <c r="C10" s="40" t="str">
        <f>k_total_tec_0325!C9</f>
        <v>BRD</v>
      </c>
      <c r="D10" s="41">
        <f t="shared" si="0"/>
        <v>594076</v>
      </c>
      <c r="E10" s="41">
        <f t="shared" si="1"/>
        <v>94397</v>
      </c>
      <c r="F10" s="41">
        <f t="shared" si="2"/>
        <v>256335</v>
      </c>
      <c r="G10" s="41">
        <f t="shared" si="3"/>
        <v>165671</v>
      </c>
      <c r="H10" s="41">
        <f t="shared" si="4"/>
        <v>77673</v>
      </c>
      <c r="I10" s="41">
        <v>44730</v>
      </c>
      <c r="J10" s="41">
        <v>120201</v>
      </c>
      <c r="K10" s="41">
        <v>77959</v>
      </c>
      <c r="L10" s="41">
        <v>36666</v>
      </c>
      <c r="M10" s="41">
        <v>49667</v>
      </c>
      <c r="N10" s="41">
        <v>136134</v>
      </c>
      <c r="O10" s="41">
        <v>87712</v>
      </c>
      <c r="P10" s="42">
        <v>41007</v>
      </c>
    </row>
    <row r="11" spans="2:19" ht="15" x14ac:dyDescent="0.25">
      <c r="B11" s="43">
        <f>k_total_tec_0325!B10</f>
        <v>5</v>
      </c>
      <c r="C11" s="40" t="str">
        <f>k_total_tec_0325!C10</f>
        <v>VITAL</v>
      </c>
      <c r="D11" s="41">
        <f t="shared" si="0"/>
        <v>1060976</v>
      </c>
      <c r="E11" s="41">
        <f t="shared" si="1"/>
        <v>91412</v>
      </c>
      <c r="F11" s="41">
        <f t="shared" si="2"/>
        <v>293583</v>
      </c>
      <c r="G11" s="41">
        <f t="shared" si="3"/>
        <v>386490</v>
      </c>
      <c r="H11" s="41">
        <f t="shared" si="4"/>
        <v>289491</v>
      </c>
      <c r="I11" s="41">
        <v>43378</v>
      </c>
      <c r="J11" s="41">
        <v>136463</v>
      </c>
      <c r="K11" s="41">
        <v>178289</v>
      </c>
      <c r="L11" s="41">
        <v>141112</v>
      </c>
      <c r="M11" s="41">
        <v>48034</v>
      </c>
      <c r="N11" s="41">
        <v>157120</v>
      </c>
      <c r="O11" s="41">
        <v>208201</v>
      </c>
      <c r="P11" s="42">
        <v>148379</v>
      </c>
    </row>
    <row r="12" spans="2:19" ht="15" x14ac:dyDescent="0.25">
      <c r="B12" s="43">
        <f>k_total_tec_0325!B11</f>
        <v>6</v>
      </c>
      <c r="C12" s="40" t="str">
        <f>k_total_tec_0325!C11</f>
        <v>ARIPI</v>
      </c>
      <c r="D12" s="41">
        <f t="shared" si="0"/>
        <v>900378</v>
      </c>
      <c r="E12" s="41">
        <f t="shared" si="1"/>
        <v>91250</v>
      </c>
      <c r="F12" s="41">
        <f t="shared" si="2"/>
        <v>247147</v>
      </c>
      <c r="G12" s="41">
        <f t="shared" si="3"/>
        <v>297566</v>
      </c>
      <c r="H12" s="41">
        <f t="shared" si="4"/>
        <v>264415</v>
      </c>
      <c r="I12" s="41">
        <v>43292</v>
      </c>
      <c r="J12" s="41">
        <v>115617</v>
      </c>
      <c r="K12" s="41">
        <v>137485</v>
      </c>
      <c r="L12" s="41">
        <v>129390</v>
      </c>
      <c r="M12" s="41">
        <v>47958</v>
      </c>
      <c r="N12" s="41">
        <v>131530</v>
      </c>
      <c r="O12" s="41">
        <v>160081</v>
      </c>
      <c r="P12" s="42">
        <v>135025</v>
      </c>
    </row>
    <row r="13" spans="2:19" ht="15" x14ac:dyDescent="0.25">
      <c r="B13" s="43">
        <f>k_total_tec_0325!B12</f>
        <v>7</v>
      </c>
      <c r="C13" s="40" t="s">
        <v>38</v>
      </c>
      <c r="D13" s="41">
        <f t="shared" si="0"/>
        <v>2118757</v>
      </c>
      <c r="E13" s="41">
        <f t="shared" si="1"/>
        <v>92172</v>
      </c>
      <c r="F13" s="41">
        <f t="shared" si="2"/>
        <v>302299</v>
      </c>
      <c r="G13" s="41">
        <f t="shared" si="3"/>
        <v>718778</v>
      </c>
      <c r="H13" s="41">
        <f t="shared" si="4"/>
        <v>1005508</v>
      </c>
      <c r="I13" s="41">
        <v>43682</v>
      </c>
      <c r="J13" s="41">
        <v>141968</v>
      </c>
      <c r="K13" s="41">
        <v>348096</v>
      </c>
      <c r="L13" s="41">
        <v>514991</v>
      </c>
      <c r="M13" s="41">
        <v>48490</v>
      </c>
      <c r="N13" s="41">
        <v>160331</v>
      </c>
      <c r="O13" s="41">
        <v>370682</v>
      </c>
      <c r="P13" s="42">
        <v>490517</v>
      </c>
      <c r="Q13" s="4"/>
      <c r="R13" s="4"/>
      <c r="S13" s="4"/>
    </row>
    <row r="14" spans="2:19" ht="15.75" thickBot="1" x14ac:dyDescent="0.3">
      <c r="B14" s="112" t="s">
        <v>46</v>
      </c>
      <c r="C14" s="113"/>
      <c r="D14" s="37">
        <f t="shared" ref="D14:P14" si="5">SUM(D7:D13)</f>
        <v>8330485</v>
      </c>
      <c r="E14" s="37">
        <f t="shared" si="5"/>
        <v>645125</v>
      </c>
      <c r="F14" s="37">
        <f t="shared" si="5"/>
        <v>1894432</v>
      </c>
      <c r="G14" s="37">
        <f t="shared" si="5"/>
        <v>2838628</v>
      </c>
      <c r="H14" s="37">
        <f t="shared" si="5"/>
        <v>2952300</v>
      </c>
      <c r="I14" s="37">
        <f t="shared" si="5"/>
        <v>305853</v>
      </c>
      <c r="J14" s="37">
        <f t="shared" si="5"/>
        <v>885701</v>
      </c>
      <c r="K14" s="37">
        <f t="shared" si="5"/>
        <v>1334163</v>
      </c>
      <c r="L14" s="37">
        <f t="shared" si="5"/>
        <v>1470556</v>
      </c>
      <c r="M14" s="37">
        <f t="shared" si="5"/>
        <v>339272</v>
      </c>
      <c r="N14" s="37">
        <f t="shared" si="5"/>
        <v>1008731</v>
      </c>
      <c r="O14" s="37">
        <f t="shared" si="5"/>
        <v>1504465</v>
      </c>
      <c r="P14" s="38">
        <f t="shared" si="5"/>
        <v>1481744</v>
      </c>
    </row>
    <row r="16" spans="2:19" x14ac:dyDescent="0.2">
      <c r="B16" s="10"/>
      <c r="C16" s="11"/>
      <c r="E16" s="4"/>
      <c r="I16" s="4"/>
    </row>
    <row r="17" spans="2:3" x14ac:dyDescent="0.2">
      <c r="B17" s="14"/>
      <c r="C17" s="14"/>
    </row>
  </sheetData>
  <mergeCells count="10">
    <mergeCell ref="B2:P2"/>
    <mergeCell ref="E3:H3"/>
    <mergeCell ref="B14:C14"/>
    <mergeCell ref="B3:B5"/>
    <mergeCell ref="C3:C5"/>
    <mergeCell ref="I3:P3"/>
    <mergeCell ref="I4:L4"/>
    <mergeCell ref="M4:P4"/>
    <mergeCell ref="D3:D5"/>
    <mergeCell ref="E4:H4"/>
  </mergeCells>
  <phoneticPr fontId="0" type="noConversion"/>
  <printOptions horizontalCentere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election activeCell="P21" sqref="P21"/>
    </sheetView>
  </sheetViews>
  <sheetFormatPr defaultRowHeight="12.75" x14ac:dyDescent="0.2"/>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18"/>
  <sheetViews>
    <sheetView zoomScaleNormal="100" workbookViewId="0">
      <selection activeCell="M8" sqref="M8"/>
    </sheetView>
  </sheetViews>
  <sheetFormatPr defaultRowHeight="12.75" x14ac:dyDescent="0.2"/>
  <cols>
    <col min="2" max="2" width="5.140625" customWidth="1"/>
    <col min="3" max="3" width="17.5703125" customWidth="1"/>
    <col min="4" max="4" width="26.5703125" customWidth="1"/>
    <col min="5" max="5" width="19.85546875" customWidth="1"/>
    <col min="6" max="6" width="14.28515625" customWidth="1"/>
    <col min="7" max="7" width="12.5703125" customWidth="1"/>
    <col min="8" max="8" width="15.7109375" customWidth="1"/>
    <col min="9" max="9" width="19" customWidth="1"/>
    <col min="10" max="10" width="14.28515625" customWidth="1"/>
    <col min="11" max="11" width="18" customWidth="1"/>
  </cols>
  <sheetData>
    <row r="1" spans="2:11" ht="13.5" thickBot="1" x14ac:dyDescent="0.25"/>
    <row r="2" spans="2:11" ht="44.25" customHeight="1" x14ac:dyDescent="0.2">
      <c r="B2" s="100" t="s">
        <v>179</v>
      </c>
      <c r="C2" s="101"/>
      <c r="D2" s="101"/>
      <c r="E2" s="101"/>
      <c r="F2" s="101"/>
      <c r="G2" s="101"/>
      <c r="H2" s="101"/>
      <c r="I2" s="101"/>
      <c r="J2" s="101"/>
      <c r="K2" s="102"/>
    </row>
    <row r="3" spans="2:11" ht="69.75" customHeight="1" x14ac:dyDescent="0.2">
      <c r="B3" s="109" t="s">
        <v>45</v>
      </c>
      <c r="C3" s="99" t="s">
        <v>9</v>
      </c>
      <c r="D3" s="99" t="s">
        <v>40</v>
      </c>
      <c r="E3" s="99" t="s">
        <v>140</v>
      </c>
      <c r="F3" s="99"/>
      <c r="G3" s="99" t="s">
        <v>181</v>
      </c>
      <c r="H3" s="99"/>
      <c r="I3" s="99"/>
      <c r="J3" s="99" t="s">
        <v>141</v>
      </c>
      <c r="K3" s="111"/>
    </row>
    <row r="4" spans="2:11" ht="119.25" customHeight="1" x14ac:dyDescent="0.2">
      <c r="B4" s="109" t="s">
        <v>45</v>
      </c>
      <c r="C4" s="99"/>
      <c r="D4" s="99"/>
      <c r="E4" s="34" t="s">
        <v>51</v>
      </c>
      <c r="F4" s="34" t="s">
        <v>142</v>
      </c>
      <c r="G4" s="34" t="s">
        <v>51</v>
      </c>
      <c r="H4" s="34" t="s">
        <v>143</v>
      </c>
      <c r="I4" s="34" t="s">
        <v>142</v>
      </c>
      <c r="J4" s="34" t="s">
        <v>182</v>
      </c>
      <c r="K4" s="44" t="s">
        <v>183</v>
      </c>
    </row>
    <row r="5" spans="2:11" hidden="1" x14ac:dyDescent="0.2">
      <c r="B5" s="23"/>
      <c r="C5" s="21"/>
      <c r="D5" s="22" t="s">
        <v>144</v>
      </c>
      <c r="E5" s="22" t="s">
        <v>145</v>
      </c>
      <c r="F5" s="21"/>
      <c r="G5" s="22" t="s">
        <v>146</v>
      </c>
      <c r="H5" s="21"/>
      <c r="I5" s="21"/>
      <c r="J5" s="22" t="s">
        <v>147</v>
      </c>
      <c r="K5" s="24" t="s">
        <v>148</v>
      </c>
    </row>
    <row r="6" spans="2:11" ht="15" x14ac:dyDescent="0.25">
      <c r="B6" s="39">
        <f>[1]k_total_tec_0609!A10</f>
        <v>1</v>
      </c>
      <c r="C6" s="46" t="s">
        <v>39</v>
      </c>
      <c r="D6" s="41">
        <v>1150997</v>
      </c>
      <c r="E6" s="41">
        <v>628155</v>
      </c>
      <c r="F6" s="47">
        <f>E6/D6</f>
        <v>0.54574859882345483</v>
      </c>
      <c r="G6" s="41">
        <v>18828</v>
      </c>
      <c r="H6" s="47">
        <f t="shared" ref="H6:H13" si="0">G6/$G$13</f>
        <v>0.1399861709008989</v>
      </c>
      <c r="I6" s="47">
        <f>G6/D6</f>
        <v>1.6357992244984132E-2</v>
      </c>
      <c r="J6" s="41">
        <v>17534</v>
      </c>
      <c r="K6" s="42">
        <v>1294</v>
      </c>
    </row>
    <row r="7" spans="2:11" ht="15" x14ac:dyDescent="0.25">
      <c r="B7" s="43">
        <v>2</v>
      </c>
      <c r="C7" s="46" t="str">
        <f>[1]k_total_tec_0609!B12</f>
        <v>AZT VIITORUL TAU</v>
      </c>
      <c r="D7" s="41">
        <v>1699513</v>
      </c>
      <c r="E7" s="41">
        <v>943640</v>
      </c>
      <c r="F7" s="47">
        <f t="shared" ref="F7:F12" si="1">E7/D7</f>
        <v>0.55524141327545007</v>
      </c>
      <c r="G7" s="41">
        <v>27384</v>
      </c>
      <c r="H7" s="47">
        <f t="shared" si="0"/>
        <v>0.20360002676599825</v>
      </c>
      <c r="I7" s="47">
        <f>G7/D7</f>
        <v>1.6112851152065327E-2</v>
      </c>
      <c r="J7" s="41">
        <v>25565</v>
      </c>
      <c r="K7" s="42">
        <v>1819</v>
      </c>
    </row>
    <row r="8" spans="2:11" ht="15" x14ac:dyDescent="0.25">
      <c r="B8" s="43">
        <v>3</v>
      </c>
      <c r="C8" s="40" t="str">
        <f>[1]k_total_tec_0609!B13</f>
        <v>BCR</v>
      </c>
      <c r="D8" s="41">
        <v>805788</v>
      </c>
      <c r="E8" s="41">
        <v>413559</v>
      </c>
      <c r="F8" s="47">
        <f t="shared" si="1"/>
        <v>0.51323549122101597</v>
      </c>
      <c r="G8" s="41">
        <v>12786</v>
      </c>
      <c r="H8" s="47">
        <f t="shared" si="0"/>
        <v>9.5063903820846257E-2</v>
      </c>
      <c r="I8" s="47">
        <f>G8/D8</f>
        <v>1.5867697210680726E-2</v>
      </c>
      <c r="J8" s="41">
        <v>11895</v>
      </c>
      <c r="K8" s="42">
        <v>891</v>
      </c>
    </row>
    <row r="9" spans="2:11" ht="15" x14ac:dyDescent="0.25">
      <c r="B9" s="43">
        <v>4</v>
      </c>
      <c r="C9" s="40" t="str">
        <f>[1]k_total_tec_0609!B15</f>
        <v>BRD</v>
      </c>
      <c r="D9" s="41">
        <v>594076</v>
      </c>
      <c r="E9" s="41">
        <v>295231</v>
      </c>
      <c r="F9" s="47">
        <f t="shared" si="1"/>
        <v>0.49695830163144111</v>
      </c>
      <c r="G9" s="41">
        <v>9379</v>
      </c>
      <c r="H9" s="47">
        <f t="shared" si="0"/>
        <v>6.9732860467364072E-2</v>
      </c>
      <c r="I9" s="47">
        <v>2.4474098565715047E-2</v>
      </c>
      <c r="J9" s="41">
        <v>8789</v>
      </c>
      <c r="K9" s="42">
        <v>590</v>
      </c>
    </row>
    <row r="10" spans="2:11" ht="15" x14ac:dyDescent="0.25">
      <c r="B10" s="43">
        <v>5</v>
      </c>
      <c r="C10" s="40" t="str">
        <f>[1]k_total_tec_0609!B16</f>
        <v>VITAL</v>
      </c>
      <c r="D10" s="41">
        <v>1060976</v>
      </c>
      <c r="E10" s="41">
        <v>541182</v>
      </c>
      <c r="F10" s="47">
        <f t="shared" si="1"/>
        <v>0.51007939859148554</v>
      </c>
      <c r="G10" s="41">
        <v>16319</v>
      </c>
      <c r="H10" s="47">
        <f t="shared" si="0"/>
        <v>0.12133175711343579</v>
      </c>
      <c r="I10" s="47">
        <v>2.3634883424390147E-2</v>
      </c>
      <c r="J10" s="41">
        <v>15222</v>
      </c>
      <c r="K10" s="42">
        <v>1097</v>
      </c>
    </row>
    <row r="11" spans="2:11" ht="15" x14ac:dyDescent="0.25">
      <c r="B11" s="43">
        <v>6</v>
      </c>
      <c r="C11" s="40" t="str">
        <f>[1]k_total_tec_0609!B18</f>
        <v>ARIPI</v>
      </c>
      <c r="D11" s="41">
        <v>900378</v>
      </c>
      <c r="E11" s="41">
        <v>474755</v>
      </c>
      <c r="F11" s="47">
        <f t="shared" si="1"/>
        <v>0.52728409623513683</v>
      </c>
      <c r="G11" s="41">
        <v>14005</v>
      </c>
      <c r="H11" s="47">
        <f t="shared" si="0"/>
        <v>0.10412716823173407</v>
      </c>
      <c r="I11" s="47">
        <v>2.388497247862988E-2</v>
      </c>
      <c r="J11" s="41">
        <v>13095</v>
      </c>
      <c r="K11" s="42">
        <v>910</v>
      </c>
    </row>
    <row r="12" spans="2:11" ht="15" x14ac:dyDescent="0.25">
      <c r="B12" s="43">
        <v>7</v>
      </c>
      <c r="C12" s="40" t="s">
        <v>38</v>
      </c>
      <c r="D12" s="41">
        <v>2118757</v>
      </c>
      <c r="E12" s="41">
        <v>1250519</v>
      </c>
      <c r="F12" s="47">
        <f t="shared" si="1"/>
        <v>0.59021350725920907</v>
      </c>
      <c r="G12" s="41">
        <v>35798</v>
      </c>
      <c r="H12" s="47">
        <f t="shared" si="0"/>
        <v>0.26615811269972267</v>
      </c>
      <c r="I12" s="47">
        <f>G12/D12</f>
        <v>1.6895755388654763E-2</v>
      </c>
      <c r="J12" s="41">
        <v>33586</v>
      </c>
      <c r="K12" s="42">
        <v>2212</v>
      </c>
    </row>
    <row r="13" spans="2:11" ht="15.75" thickBot="1" x14ac:dyDescent="0.3">
      <c r="B13" s="35" t="s">
        <v>46</v>
      </c>
      <c r="C13" s="36"/>
      <c r="D13" s="37">
        <f>SUM(D6:D12)</f>
        <v>8330485</v>
      </c>
      <c r="E13" s="37">
        <f>SUM(E6:E12)</f>
        <v>4547041</v>
      </c>
      <c r="F13" s="45">
        <f>E13/D13</f>
        <v>0.54583148520164193</v>
      </c>
      <c r="G13" s="37">
        <f>SUM(G6:G12)</f>
        <v>134499</v>
      </c>
      <c r="H13" s="45">
        <f t="shared" si="0"/>
        <v>1</v>
      </c>
      <c r="I13" s="45">
        <f>G13/D13</f>
        <v>1.6145398497206344E-2</v>
      </c>
      <c r="J13" s="37">
        <f>SUM(J6:J12)</f>
        <v>125686</v>
      </c>
      <c r="K13" s="38">
        <f>SUM(K6:K12)</f>
        <v>8813</v>
      </c>
    </row>
    <row r="14" spans="2:11" x14ac:dyDescent="0.2">
      <c r="C14" s="7"/>
      <c r="D14" s="4"/>
      <c r="E14" s="4"/>
    </row>
    <row r="15" spans="2:11" ht="14.25" customHeight="1" x14ac:dyDescent="0.2">
      <c r="B15" s="107" t="s">
        <v>149</v>
      </c>
      <c r="C15" s="107"/>
      <c r="D15" s="107"/>
      <c r="E15" s="107"/>
      <c r="F15" s="107"/>
      <c r="G15" s="107"/>
      <c r="H15" s="107"/>
      <c r="I15" s="107"/>
      <c r="J15" s="107"/>
      <c r="K15" s="107"/>
    </row>
    <row r="16" spans="2:11" ht="33.75" customHeight="1" x14ac:dyDescent="0.2">
      <c r="B16" s="110" t="s">
        <v>28</v>
      </c>
      <c r="C16" s="110"/>
      <c r="D16" s="110"/>
      <c r="E16" s="110"/>
      <c r="F16" s="110"/>
      <c r="G16" s="110"/>
      <c r="H16" s="110"/>
      <c r="I16" s="110"/>
      <c r="J16" s="110"/>
      <c r="K16" s="110"/>
    </row>
    <row r="17" spans="2:11" ht="30.75" customHeight="1" x14ac:dyDescent="0.2">
      <c r="B17" s="107" t="s">
        <v>150</v>
      </c>
      <c r="C17" s="107"/>
      <c r="D17" s="107"/>
      <c r="E17" s="107"/>
      <c r="F17" s="107"/>
      <c r="G17" s="107"/>
      <c r="H17" s="107"/>
      <c r="I17" s="107"/>
      <c r="J17" s="107"/>
      <c r="K17" s="107"/>
    </row>
    <row r="18" spans="2:11" ht="184.5" customHeight="1" x14ac:dyDescent="0.2">
      <c r="B18" s="107" t="s">
        <v>184</v>
      </c>
      <c r="C18" s="108"/>
      <c r="D18" s="108"/>
      <c r="E18" s="108"/>
      <c r="F18" s="108"/>
      <c r="G18" s="108"/>
      <c r="H18" s="108"/>
      <c r="I18" s="108"/>
      <c r="J18" s="108"/>
      <c r="K18" s="108"/>
    </row>
  </sheetData>
  <mergeCells count="11">
    <mergeCell ref="B18:K18"/>
    <mergeCell ref="B3:B4"/>
    <mergeCell ref="B2:K2"/>
    <mergeCell ref="B15:K15"/>
    <mergeCell ref="B16:K16"/>
    <mergeCell ref="B17:K17"/>
    <mergeCell ref="C3:C4"/>
    <mergeCell ref="D3:D4"/>
    <mergeCell ref="E3:F3"/>
    <mergeCell ref="G3:I3"/>
    <mergeCell ref="J3:K3"/>
  </mergeCells>
  <phoneticPr fontId="15" type="noConversion"/>
  <printOptions horizontalCentered="1" verticalCentered="1"/>
  <pageMargins left="0" right="0" top="0.59055118110236227" bottom="0" header="0.51181102362204722" footer="0.51181102362204722"/>
  <pageSetup scale="6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O23"/>
  <sheetViews>
    <sheetView zoomScaleNormal="100" workbookViewId="0">
      <selection activeCell="J21" sqref="J21"/>
    </sheetView>
  </sheetViews>
  <sheetFormatPr defaultRowHeight="12.75" x14ac:dyDescent="0.2"/>
  <cols>
    <col min="2" max="2" width="5" customWidth="1"/>
    <col min="3" max="3" width="18.42578125" customWidth="1"/>
    <col min="4" max="4" width="14.42578125" bestFit="1" customWidth="1"/>
    <col min="5" max="5" width="16.140625" bestFit="1" customWidth="1"/>
    <col min="6" max="6" width="12.5703125" bestFit="1" customWidth="1"/>
    <col min="7" max="7" width="12.85546875" bestFit="1" customWidth="1"/>
    <col min="8" max="8" width="10.140625" bestFit="1" customWidth="1"/>
    <col min="9" max="9" width="10.42578125" bestFit="1" customWidth="1"/>
    <col min="10" max="10" width="10.28515625" bestFit="1" customWidth="1"/>
    <col min="11" max="11" width="13.42578125" bestFit="1" customWidth="1"/>
    <col min="12" max="12" width="12.85546875" bestFit="1" customWidth="1"/>
    <col min="13" max="13" width="12.140625" bestFit="1" customWidth="1"/>
    <col min="14" max="14" width="11.28515625" bestFit="1" customWidth="1"/>
    <col min="15" max="15" width="11.7109375" bestFit="1" customWidth="1"/>
  </cols>
  <sheetData>
    <row r="1" spans="2:15" ht="13.5" thickBot="1" x14ac:dyDescent="0.25"/>
    <row r="2" spans="2:15" ht="57.75" customHeight="1" x14ac:dyDescent="0.2">
      <c r="B2" s="100" t="s">
        <v>197</v>
      </c>
      <c r="C2" s="101"/>
      <c r="D2" s="101"/>
      <c r="E2" s="101"/>
      <c r="F2" s="101"/>
      <c r="G2" s="101"/>
      <c r="H2" s="101"/>
      <c r="I2" s="101"/>
      <c r="J2" s="101"/>
      <c r="K2" s="101"/>
      <c r="L2" s="101"/>
      <c r="M2" s="101"/>
      <c r="N2" s="101"/>
      <c r="O2" s="102"/>
    </row>
    <row r="3" spans="2:15" x14ac:dyDescent="0.2">
      <c r="B3" s="109" t="s">
        <v>45</v>
      </c>
      <c r="C3" s="99" t="s">
        <v>29</v>
      </c>
      <c r="D3" s="122" t="s">
        <v>198</v>
      </c>
      <c r="E3" s="122" t="s">
        <v>199</v>
      </c>
      <c r="F3" s="122" t="s">
        <v>187</v>
      </c>
      <c r="G3" s="122" t="s">
        <v>188</v>
      </c>
      <c r="H3" s="122" t="s">
        <v>189</v>
      </c>
      <c r="I3" s="122" t="s">
        <v>190</v>
      </c>
      <c r="J3" s="122" t="s">
        <v>191</v>
      </c>
      <c r="K3" s="122" t="s">
        <v>192</v>
      </c>
      <c r="L3" s="122" t="s">
        <v>200</v>
      </c>
      <c r="M3" s="122" t="s">
        <v>201</v>
      </c>
      <c r="N3" s="122" t="s">
        <v>202</v>
      </c>
      <c r="O3" s="115" t="s">
        <v>203</v>
      </c>
    </row>
    <row r="4" spans="2:15" ht="26.25" customHeight="1" x14ac:dyDescent="0.2">
      <c r="B4" s="109"/>
      <c r="C4" s="99"/>
      <c r="D4" s="99"/>
      <c r="E4" s="99"/>
      <c r="F4" s="99"/>
      <c r="G4" s="99"/>
      <c r="H4" s="99"/>
      <c r="I4" s="99"/>
      <c r="J4" s="99"/>
      <c r="K4" s="99"/>
      <c r="L4" s="99"/>
      <c r="M4" s="99"/>
      <c r="N4" s="99"/>
      <c r="O4" s="111"/>
    </row>
    <row r="5" spans="2:15" ht="15" x14ac:dyDescent="0.25">
      <c r="B5" s="39">
        <v>1</v>
      </c>
      <c r="C5" s="46" t="s">
        <v>39</v>
      </c>
      <c r="D5" s="41">
        <v>1129534</v>
      </c>
      <c r="E5" s="41">
        <v>1130651</v>
      </c>
      <c r="F5" s="41">
        <v>1131213</v>
      </c>
      <c r="G5" s="41">
        <v>1132344</v>
      </c>
      <c r="H5" s="41">
        <v>1133310</v>
      </c>
      <c r="I5" s="41">
        <v>1134268</v>
      </c>
      <c r="J5" s="41">
        <v>1135409</v>
      </c>
      <c r="K5" s="41">
        <v>1136516</v>
      </c>
      <c r="L5" s="41">
        <v>1138902</v>
      </c>
      <c r="M5" s="41">
        <v>1142415</v>
      </c>
      <c r="N5" s="41">
        <v>1144720</v>
      </c>
      <c r="O5" s="42">
        <v>1146945</v>
      </c>
    </row>
    <row r="6" spans="2:15" ht="15" x14ac:dyDescent="0.25">
      <c r="B6" s="43">
        <v>2</v>
      </c>
      <c r="C6" s="46" t="s">
        <v>4</v>
      </c>
      <c r="D6" s="41">
        <v>1683133</v>
      </c>
      <c r="E6" s="41">
        <v>1684174</v>
      </c>
      <c r="F6" s="41">
        <v>1684738</v>
      </c>
      <c r="G6" s="41">
        <v>1685488</v>
      </c>
      <c r="H6" s="41">
        <v>1686144</v>
      </c>
      <c r="I6" s="41">
        <v>1686593</v>
      </c>
      <c r="J6" s="41">
        <v>1687267</v>
      </c>
      <c r="K6" s="41">
        <v>1687949</v>
      </c>
      <c r="L6" s="41">
        <v>1689897</v>
      </c>
      <c r="M6" s="41">
        <v>1692997</v>
      </c>
      <c r="N6" s="41">
        <v>1694824</v>
      </c>
      <c r="O6" s="42">
        <v>1696674</v>
      </c>
    </row>
    <row r="7" spans="2:15" ht="15" x14ac:dyDescent="0.25">
      <c r="B7" s="43">
        <v>3</v>
      </c>
      <c r="C7" s="40" t="s">
        <v>41</v>
      </c>
      <c r="D7" s="41">
        <v>778159</v>
      </c>
      <c r="E7" s="41">
        <v>780044</v>
      </c>
      <c r="F7" s="41">
        <v>781184</v>
      </c>
      <c r="G7" s="41">
        <v>782780</v>
      </c>
      <c r="H7" s="41">
        <v>784173</v>
      </c>
      <c r="I7" s="41">
        <v>785487</v>
      </c>
      <c r="J7" s="41">
        <v>786950</v>
      </c>
      <c r="K7" s="41">
        <v>788349</v>
      </c>
      <c r="L7" s="41">
        <v>791219</v>
      </c>
      <c r="M7" s="41">
        <v>795108</v>
      </c>
      <c r="N7" s="41">
        <v>797876</v>
      </c>
      <c r="O7" s="42">
        <v>800451</v>
      </c>
    </row>
    <row r="8" spans="2:15" ht="15" x14ac:dyDescent="0.25">
      <c r="B8" s="43">
        <v>4</v>
      </c>
      <c r="C8" s="40" t="s">
        <v>42</v>
      </c>
      <c r="D8" s="41">
        <v>568572</v>
      </c>
      <c r="E8" s="41">
        <v>570283</v>
      </c>
      <c r="F8" s="41">
        <v>571328</v>
      </c>
      <c r="G8" s="41">
        <v>572599</v>
      </c>
      <c r="H8" s="41">
        <v>573709</v>
      </c>
      <c r="I8" s="41">
        <v>574953</v>
      </c>
      <c r="J8" s="41">
        <v>576376</v>
      </c>
      <c r="K8" s="41">
        <v>577721</v>
      </c>
      <c r="L8" s="41">
        <v>580394</v>
      </c>
      <c r="M8" s="41">
        <v>584153</v>
      </c>
      <c r="N8" s="41">
        <v>586725</v>
      </c>
      <c r="O8" s="42">
        <v>589203</v>
      </c>
    </row>
    <row r="9" spans="2:15" ht="15" x14ac:dyDescent="0.25">
      <c r="B9" s="43">
        <v>5</v>
      </c>
      <c r="C9" s="40" t="s">
        <v>5</v>
      </c>
      <c r="D9" s="41">
        <v>1038420</v>
      </c>
      <c r="E9" s="41">
        <v>1039932</v>
      </c>
      <c r="F9" s="41">
        <v>1040831</v>
      </c>
      <c r="G9" s="41">
        <v>1042102</v>
      </c>
      <c r="H9" s="41">
        <v>1043023</v>
      </c>
      <c r="I9" s="41">
        <v>1044047</v>
      </c>
      <c r="J9" s="41">
        <v>1045208</v>
      </c>
      <c r="K9" s="41">
        <v>1046333</v>
      </c>
      <c r="L9" s="41">
        <v>1048773</v>
      </c>
      <c r="M9" s="41">
        <v>1052257</v>
      </c>
      <c r="N9" s="41">
        <v>1054619</v>
      </c>
      <c r="O9" s="42">
        <v>1056877</v>
      </c>
    </row>
    <row r="10" spans="2:15" ht="15" x14ac:dyDescent="0.25">
      <c r="B10" s="43">
        <v>6</v>
      </c>
      <c r="C10" s="40" t="s">
        <v>6</v>
      </c>
      <c r="D10" s="41">
        <v>876133</v>
      </c>
      <c r="E10" s="41">
        <v>877771</v>
      </c>
      <c r="F10" s="41">
        <v>878788</v>
      </c>
      <c r="G10" s="41">
        <v>880171</v>
      </c>
      <c r="H10" s="41">
        <v>881266</v>
      </c>
      <c r="I10" s="41">
        <v>882434</v>
      </c>
      <c r="J10" s="41">
        <v>883726</v>
      </c>
      <c r="K10" s="41">
        <v>884905</v>
      </c>
      <c r="L10" s="41">
        <v>887513</v>
      </c>
      <c r="M10" s="41">
        <v>891158</v>
      </c>
      <c r="N10" s="41">
        <v>893647</v>
      </c>
      <c r="O10" s="42">
        <v>895983</v>
      </c>
    </row>
    <row r="11" spans="2:15" ht="15" x14ac:dyDescent="0.25">
      <c r="B11" s="43">
        <v>7</v>
      </c>
      <c r="C11" s="40" t="s">
        <v>38</v>
      </c>
      <c r="D11" s="41">
        <v>2105308</v>
      </c>
      <c r="E11" s="41">
        <v>2105903</v>
      </c>
      <c r="F11" s="41">
        <v>2105873</v>
      </c>
      <c r="G11" s="41">
        <v>2106398</v>
      </c>
      <c r="H11" s="41">
        <v>2107109</v>
      </c>
      <c r="I11" s="41">
        <v>2107340</v>
      </c>
      <c r="J11" s="41">
        <v>2107888</v>
      </c>
      <c r="K11" s="41">
        <v>2108376</v>
      </c>
      <c r="L11" s="41">
        <v>2110170</v>
      </c>
      <c r="M11" s="41">
        <v>2112948</v>
      </c>
      <c r="N11" s="41">
        <v>2114449</v>
      </c>
      <c r="O11" s="42">
        <v>2116029</v>
      </c>
    </row>
    <row r="12" spans="2:15" ht="15.75" thickBot="1" x14ac:dyDescent="0.3">
      <c r="B12" s="112" t="s">
        <v>43</v>
      </c>
      <c r="C12" s="113"/>
      <c r="D12" s="48">
        <f t="shared" ref="D12:O12" si="0">SUM(D5:D11)</f>
        <v>8179259</v>
      </c>
      <c r="E12" s="48">
        <f t="shared" si="0"/>
        <v>8188758</v>
      </c>
      <c r="F12" s="48">
        <f t="shared" si="0"/>
        <v>8193955</v>
      </c>
      <c r="G12" s="48">
        <f t="shared" si="0"/>
        <v>8201882</v>
      </c>
      <c r="H12" s="48">
        <f t="shared" si="0"/>
        <v>8208734</v>
      </c>
      <c r="I12" s="48">
        <f t="shared" si="0"/>
        <v>8215122</v>
      </c>
      <c r="J12" s="48">
        <f t="shared" si="0"/>
        <v>8222824</v>
      </c>
      <c r="K12" s="48">
        <f t="shared" si="0"/>
        <v>8230149</v>
      </c>
      <c r="L12" s="48">
        <f t="shared" si="0"/>
        <v>8246868</v>
      </c>
      <c r="M12" s="48">
        <f t="shared" si="0"/>
        <v>8271036</v>
      </c>
      <c r="N12" s="48">
        <f t="shared" si="0"/>
        <v>8286860</v>
      </c>
      <c r="O12" s="49">
        <f t="shared" si="0"/>
        <v>8302162</v>
      </c>
    </row>
    <row r="13" spans="2:15" ht="13.5" thickBot="1" x14ac:dyDescent="0.25">
      <c r="B13" s="116"/>
      <c r="C13" s="117"/>
      <c r="D13" s="117"/>
      <c r="E13" s="117"/>
      <c r="F13" s="117"/>
      <c r="G13" s="118"/>
      <c r="H13" s="118"/>
      <c r="I13" s="118"/>
      <c r="J13" s="118"/>
      <c r="K13" s="118"/>
      <c r="L13" s="118"/>
      <c r="M13" s="118"/>
      <c r="N13" s="118"/>
      <c r="O13" s="119"/>
    </row>
    <row r="14" spans="2:15" x14ac:dyDescent="0.2">
      <c r="B14" s="100" t="s">
        <v>45</v>
      </c>
      <c r="C14" s="120" t="s">
        <v>29</v>
      </c>
      <c r="D14" s="121" t="s">
        <v>204</v>
      </c>
      <c r="E14" s="121" t="s">
        <v>205</v>
      </c>
      <c r="F14" s="114" t="s">
        <v>174</v>
      </c>
    </row>
    <row r="15" spans="2:15" ht="27" customHeight="1" x14ac:dyDescent="0.2">
      <c r="B15" s="109"/>
      <c r="C15" s="99"/>
      <c r="D15" s="99"/>
      <c r="E15" s="99"/>
      <c r="F15" s="111"/>
    </row>
    <row r="16" spans="2:15" ht="15" x14ac:dyDescent="0.25">
      <c r="B16" s="39">
        <v>1</v>
      </c>
      <c r="C16" s="46" t="s">
        <v>39</v>
      </c>
      <c r="D16" s="41">
        <v>1148673</v>
      </c>
      <c r="E16" s="41">
        <v>1150126</v>
      </c>
      <c r="F16" s="42">
        <v>1150997</v>
      </c>
    </row>
    <row r="17" spans="2:6" ht="15" x14ac:dyDescent="0.25">
      <c r="B17" s="43">
        <v>2</v>
      </c>
      <c r="C17" s="46" t="s">
        <v>4</v>
      </c>
      <c r="D17" s="41">
        <v>1698063</v>
      </c>
      <c r="E17" s="41">
        <v>1699079</v>
      </c>
      <c r="F17" s="42">
        <v>1699513</v>
      </c>
    </row>
    <row r="18" spans="2:6" ht="15.75" thickBot="1" x14ac:dyDescent="0.3">
      <c r="B18" s="43">
        <v>3</v>
      </c>
      <c r="C18" s="40" t="s">
        <v>41</v>
      </c>
      <c r="D18" s="41">
        <v>802755</v>
      </c>
      <c r="E18" s="41">
        <v>804582</v>
      </c>
      <c r="F18" s="42">
        <v>805788</v>
      </c>
    </row>
    <row r="19" spans="2:6" ht="15" x14ac:dyDescent="0.25">
      <c r="B19" s="43">
        <v>4</v>
      </c>
      <c r="C19" s="40" t="s">
        <v>42</v>
      </c>
      <c r="D19" s="41">
        <v>591313</v>
      </c>
      <c r="E19" s="41">
        <v>592975</v>
      </c>
      <c r="F19" s="42">
        <v>594076</v>
      </c>
    </row>
    <row r="20" spans="2:6" ht="15" x14ac:dyDescent="0.25">
      <c r="B20" s="43">
        <v>5</v>
      </c>
      <c r="C20" s="40" t="s">
        <v>5</v>
      </c>
      <c r="D20" s="41">
        <v>1058684</v>
      </c>
      <c r="E20" s="41">
        <v>1060148</v>
      </c>
      <c r="F20" s="42">
        <v>1060976</v>
      </c>
    </row>
    <row r="21" spans="2:6" ht="15" x14ac:dyDescent="0.25">
      <c r="B21" s="43">
        <v>6</v>
      </c>
      <c r="C21" s="40" t="s">
        <v>6</v>
      </c>
      <c r="D21" s="41">
        <v>897905</v>
      </c>
      <c r="E21" s="41">
        <v>899444</v>
      </c>
      <c r="F21" s="42">
        <v>900378</v>
      </c>
    </row>
    <row r="22" spans="2:6" ht="15" x14ac:dyDescent="0.25">
      <c r="B22" s="43">
        <v>7</v>
      </c>
      <c r="C22" s="40" t="s">
        <v>38</v>
      </c>
      <c r="D22" s="41">
        <v>2117387</v>
      </c>
      <c r="E22" s="41">
        <v>2118415</v>
      </c>
      <c r="F22" s="42">
        <v>2118757</v>
      </c>
    </row>
    <row r="23" spans="2:6" ht="15.75" thickBot="1" x14ac:dyDescent="0.3">
      <c r="B23" s="112" t="s">
        <v>43</v>
      </c>
      <c r="C23" s="113"/>
      <c r="D23" s="48">
        <f>SUM(D16:D22)</f>
        <v>8314780</v>
      </c>
      <c r="E23" s="48">
        <f>SUM(E16:E22)</f>
        <v>8324769</v>
      </c>
      <c r="F23" s="49">
        <f>SUM(F16:F22)</f>
        <v>8330485</v>
      </c>
    </row>
  </sheetData>
  <mergeCells count="23">
    <mergeCell ref="B2:O2"/>
    <mergeCell ref="B3:B4"/>
    <mergeCell ref="C3:C4"/>
    <mergeCell ref="D3:D4"/>
    <mergeCell ref="E3:E4"/>
    <mergeCell ref="F3:F4"/>
    <mergeCell ref="G3:G4"/>
    <mergeCell ref="H3:H4"/>
    <mergeCell ref="B23:C23"/>
    <mergeCell ref="F14:F15"/>
    <mergeCell ref="O3:O4"/>
    <mergeCell ref="B12:C12"/>
    <mergeCell ref="B13:O13"/>
    <mergeCell ref="B14:B15"/>
    <mergeCell ref="C14:C15"/>
    <mergeCell ref="D14:D15"/>
    <mergeCell ref="E14:E15"/>
    <mergeCell ref="I3:I4"/>
    <mergeCell ref="J3:J4"/>
    <mergeCell ref="K3:K4"/>
    <mergeCell ref="L3:L4"/>
    <mergeCell ref="M3:M4"/>
    <mergeCell ref="N3:N4"/>
  </mergeCells>
  <phoneticPr fontId="0" type="noConversion"/>
  <printOptions horizontalCentered="1" verticalCentered="1"/>
  <pageMargins left="0" right="0" top="0" bottom="0" header="0" footer="0"/>
  <pageSetup paperSize="9" scale="8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P25"/>
  <sheetViews>
    <sheetView zoomScaleNormal="100" workbookViewId="0">
      <selection activeCell="I23" sqref="I23"/>
    </sheetView>
  </sheetViews>
  <sheetFormatPr defaultRowHeight="12.75" x14ac:dyDescent="0.2"/>
  <cols>
    <col min="2" max="2" width="5" customWidth="1"/>
    <col min="3" max="3" width="19.42578125" customWidth="1"/>
    <col min="4" max="4" width="15.7109375" style="18" customWidth="1"/>
    <col min="5" max="5" width="17.42578125" style="18" customWidth="1"/>
    <col min="6" max="6" width="15.85546875" style="18" customWidth="1"/>
    <col min="7" max="7" width="16.28515625" customWidth="1"/>
    <col min="8" max="8" width="16.42578125" customWidth="1"/>
    <col min="9" max="9" width="16" customWidth="1"/>
    <col min="10" max="10" width="16.42578125" customWidth="1"/>
    <col min="11" max="11" width="16.140625" customWidth="1"/>
    <col min="12" max="12" width="17.7109375" bestFit="1" customWidth="1"/>
    <col min="13" max="13" width="16.7109375" customWidth="1"/>
    <col min="14" max="14" width="16" bestFit="1" customWidth="1"/>
    <col min="15" max="15" width="16.42578125" bestFit="1" customWidth="1"/>
    <col min="16" max="16" width="14.28515625" bestFit="1" customWidth="1"/>
  </cols>
  <sheetData>
    <row r="1" spans="2:16" ht="13.5" thickBot="1" x14ac:dyDescent="0.25"/>
    <row r="2" spans="2:16" ht="67.5" customHeight="1" x14ac:dyDescent="0.2">
      <c r="B2" s="100" t="s">
        <v>220</v>
      </c>
      <c r="C2" s="101"/>
      <c r="D2" s="101"/>
      <c r="E2" s="101"/>
      <c r="F2" s="101"/>
      <c r="G2" s="101"/>
      <c r="H2" s="101"/>
      <c r="I2" s="101"/>
      <c r="J2" s="101"/>
      <c r="K2" s="101"/>
      <c r="L2" s="101"/>
      <c r="M2" s="101"/>
      <c r="N2" s="101"/>
      <c r="O2" s="101"/>
      <c r="P2" s="102"/>
    </row>
    <row r="3" spans="2:16" x14ac:dyDescent="0.2">
      <c r="B3" s="109" t="s">
        <v>45</v>
      </c>
      <c r="C3" s="99" t="s">
        <v>29</v>
      </c>
      <c r="D3" s="129" t="s">
        <v>185</v>
      </c>
      <c r="E3" s="129" t="s">
        <v>186</v>
      </c>
      <c r="F3" s="129" t="s">
        <v>187</v>
      </c>
      <c r="G3" s="129" t="s">
        <v>188</v>
      </c>
      <c r="H3" s="129" t="s">
        <v>189</v>
      </c>
      <c r="I3" s="129" t="s">
        <v>190</v>
      </c>
      <c r="J3" s="129" t="s">
        <v>191</v>
      </c>
      <c r="K3" s="129" t="s">
        <v>192</v>
      </c>
      <c r="L3" s="129" t="s">
        <v>193</v>
      </c>
      <c r="M3" s="129" t="s">
        <v>194</v>
      </c>
      <c r="N3" s="129" t="s">
        <v>195</v>
      </c>
      <c r="O3" s="129" t="s">
        <v>196</v>
      </c>
      <c r="P3" s="111" t="s">
        <v>43</v>
      </c>
    </row>
    <row r="4" spans="2:16" x14ac:dyDescent="0.2">
      <c r="B4" s="109"/>
      <c r="C4" s="99"/>
      <c r="D4" s="129"/>
      <c r="E4" s="129"/>
      <c r="F4" s="129"/>
      <c r="G4" s="129"/>
      <c r="H4" s="129"/>
      <c r="I4" s="129"/>
      <c r="J4" s="129"/>
      <c r="K4" s="129"/>
      <c r="L4" s="129"/>
      <c r="M4" s="129"/>
      <c r="N4" s="129"/>
      <c r="O4" s="129"/>
      <c r="P4" s="111"/>
    </row>
    <row r="5" spans="2:16" ht="38.25" x14ac:dyDescent="0.2">
      <c r="B5" s="109"/>
      <c r="C5" s="99"/>
      <c r="D5" s="50" t="s">
        <v>206</v>
      </c>
      <c r="E5" s="50" t="s">
        <v>207</v>
      </c>
      <c r="F5" s="50" t="s">
        <v>208</v>
      </c>
      <c r="G5" s="50" t="s">
        <v>209</v>
      </c>
      <c r="H5" s="50" t="s">
        <v>210</v>
      </c>
      <c r="I5" s="50" t="s">
        <v>211</v>
      </c>
      <c r="J5" s="50" t="s">
        <v>212</v>
      </c>
      <c r="K5" s="50" t="s">
        <v>213</v>
      </c>
      <c r="L5" s="50" t="s">
        <v>214</v>
      </c>
      <c r="M5" s="50" t="s">
        <v>215</v>
      </c>
      <c r="N5" s="50" t="s">
        <v>216</v>
      </c>
      <c r="O5" s="50" t="s">
        <v>217</v>
      </c>
      <c r="P5" s="111"/>
    </row>
    <row r="6" spans="2:16" ht="15" x14ac:dyDescent="0.25">
      <c r="B6" s="39">
        <v>1</v>
      </c>
      <c r="C6" s="46" t="s">
        <v>39</v>
      </c>
      <c r="D6" s="41">
        <v>40778190.888061956</v>
      </c>
      <c r="E6" s="41">
        <v>40690209.392520547</v>
      </c>
      <c r="F6" s="41">
        <v>44143859.821913123</v>
      </c>
      <c r="G6" s="41">
        <v>43915041.996543825</v>
      </c>
      <c r="H6" s="41">
        <v>43913851.927875713</v>
      </c>
      <c r="I6" s="41">
        <v>43993492.053924821</v>
      </c>
      <c r="J6" s="41">
        <v>44249313.512644239</v>
      </c>
      <c r="K6" s="41">
        <v>43277310.152039252</v>
      </c>
      <c r="L6" s="41">
        <v>44417633.228840128</v>
      </c>
      <c r="M6" s="41">
        <v>44601106.622450002</v>
      </c>
      <c r="N6" s="41">
        <v>44862144.335698061</v>
      </c>
      <c r="O6" s="41">
        <v>50017182.897671334</v>
      </c>
      <c r="P6" s="42">
        <f t="shared" ref="P6:P12" si="0">SUM(D6:O6)</f>
        <v>528859336.83018297</v>
      </c>
    </row>
    <row r="7" spans="2:16" ht="15" x14ac:dyDescent="0.25">
      <c r="B7" s="39">
        <v>2</v>
      </c>
      <c r="C7" s="46" t="s">
        <v>4</v>
      </c>
      <c r="D7" s="41">
        <v>59776940.762345374</v>
      </c>
      <c r="E7" s="41">
        <v>59570390.24978397</v>
      </c>
      <c r="F7" s="41">
        <v>64384017.607686274</v>
      </c>
      <c r="G7" s="41">
        <v>63991392.918860264</v>
      </c>
      <c r="H7" s="41">
        <v>64056639.499315791</v>
      </c>
      <c r="I7" s="41">
        <v>64357235.248026043</v>
      </c>
      <c r="J7" s="41">
        <v>64824900.494512126</v>
      </c>
      <c r="K7" s="41">
        <v>63313019.065240122</v>
      </c>
      <c r="L7" s="41">
        <v>65095740.495137051</v>
      </c>
      <c r="M7" s="41">
        <v>65249750.979801022</v>
      </c>
      <c r="N7" s="41">
        <v>65214596.756365679</v>
      </c>
      <c r="O7" s="41">
        <v>72748716.11982882</v>
      </c>
      <c r="P7" s="42">
        <f t="shared" si="0"/>
        <v>772583340.19690251</v>
      </c>
    </row>
    <row r="8" spans="2:16" ht="15" x14ac:dyDescent="0.25">
      <c r="B8" s="39">
        <v>3</v>
      </c>
      <c r="C8" s="40" t="s">
        <v>41</v>
      </c>
      <c r="D8" s="41">
        <v>23906081.665493313</v>
      </c>
      <c r="E8" s="41">
        <v>23847300.002009526</v>
      </c>
      <c r="F8" s="41">
        <v>25834525.53717513</v>
      </c>
      <c r="G8" s="41">
        <v>26131850.259213116</v>
      </c>
      <c r="H8" s="41">
        <v>25978699.991950415</v>
      </c>
      <c r="I8" s="41">
        <v>26279223.47457457</v>
      </c>
      <c r="J8" s="41">
        <v>26356038.07341294</v>
      </c>
      <c r="K8" s="41">
        <v>25822556.511945941</v>
      </c>
      <c r="L8" s="41">
        <v>26517481.311791658</v>
      </c>
      <c r="M8" s="41">
        <v>26712662.044015676</v>
      </c>
      <c r="N8" s="41">
        <v>26836766.615084708</v>
      </c>
      <c r="O8" s="41">
        <v>29789214.602881197</v>
      </c>
      <c r="P8" s="42">
        <f t="shared" si="0"/>
        <v>314012400.08954817</v>
      </c>
    </row>
    <row r="9" spans="2:16" ht="15" x14ac:dyDescent="0.25">
      <c r="B9" s="39">
        <v>4</v>
      </c>
      <c r="C9" s="40" t="s">
        <v>42</v>
      </c>
      <c r="D9" s="41">
        <v>16676691.541788192</v>
      </c>
      <c r="E9" s="41">
        <v>16670360.508811768</v>
      </c>
      <c r="F9" s="41">
        <v>18171383.4897791</v>
      </c>
      <c r="G9" s="41">
        <v>17970870.674757864</v>
      </c>
      <c r="H9" s="41">
        <v>18160386.782580696</v>
      </c>
      <c r="I9" s="41">
        <v>18239097.502662089</v>
      </c>
      <c r="J9" s="41">
        <v>18427895.911229044</v>
      </c>
      <c r="K9" s="41">
        <v>18030303.877403263</v>
      </c>
      <c r="L9" s="41">
        <v>18513031.106824212</v>
      </c>
      <c r="M9" s="41">
        <v>18756272.334438749</v>
      </c>
      <c r="N9" s="41">
        <v>18906918.547398459</v>
      </c>
      <c r="O9" s="41">
        <v>21063130.939703844</v>
      </c>
      <c r="P9" s="42">
        <f t="shared" si="0"/>
        <v>219586343.21737728</v>
      </c>
    </row>
    <row r="10" spans="2:16" ht="15.75" thickBot="1" x14ac:dyDescent="0.3">
      <c r="B10" s="39">
        <v>5</v>
      </c>
      <c r="C10" s="40" t="s">
        <v>5</v>
      </c>
      <c r="D10" s="41">
        <v>32038336.115860406</v>
      </c>
      <c r="E10" s="41">
        <v>32141022.64734843</v>
      </c>
      <c r="F10" s="41">
        <v>34489702.920544311</v>
      </c>
      <c r="G10" s="41">
        <v>34313697.102439411</v>
      </c>
      <c r="H10" s="41">
        <v>34764424.857119858</v>
      </c>
      <c r="I10" s="41">
        <v>34798379.643581867</v>
      </c>
      <c r="J10" s="41">
        <v>35087171.832911193</v>
      </c>
      <c r="K10" s="41">
        <v>34472326.441959612</v>
      </c>
      <c r="L10" s="41">
        <v>35210474.640302226</v>
      </c>
      <c r="M10" s="41">
        <v>35493030.851170734</v>
      </c>
      <c r="N10" s="41">
        <v>35494724.773407824</v>
      </c>
      <c r="O10" s="41">
        <v>39372325.048723154</v>
      </c>
      <c r="P10" s="42">
        <f t="shared" si="0"/>
        <v>417675616.87536901</v>
      </c>
    </row>
    <row r="11" spans="2:16" ht="15" x14ac:dyDescent="0.25">
      <c r="B11" s="39">
        <v>6</v>
      </c>
      <c r="C11" s="40" t="s">
        <v>6</v>
      </c>
      <c r="D11" s="41">
        <v>28245341.245097056</v>
      </c>
      <c r="E11" s="41">
        <v>28162697.787512809</v>
      </c>
      <c r="F11" s="41">
        <v>30374488.753994893</v>
      </c>
      <c r="G11" s="41">
        <v>30316874.974882446</v>
      </c>
      <c r="H11" s="41">
        <v>30389250.181115672</v>
      </c>
      <c r="I11" s="41">
        <v>30696063.729331166</v>
      </c>
      <c r="J11" s="41">
        <v>30762441.804366183</v>
      </c>
      <c r="K11" s="41">
        <v>30207917.906845786</v>
      </c>
      <c r="L11" s="41">
        <v>30958441.845510811</v>
      </c>
      <c r="M11" s="41">
        <v>31195222.791679226</v>
      </c>
      <c r="N11" s="41">
        <v>31480597.278884221</v>
      </c>
      <c r="O11" s="41">
        <v>34709407.888127625</v>
      </c>
      <c r="P11" s="42">
        <f t="shared" si="0"/>
        <v>367498746.18734783</v>
      </c>
    </row>
    <row r="12" spans="2:16" ht="15" x14ac:dyDescent="0.25">
      <c r="B12" s="39">
        <v>7</v>
      </c>
      <c r="C12" s="40" t="s">
        <v>38</v>
      </c>
      <c r="D12" s="41">
        <v>91427063.260585338</v>
      </c>
      <c r="E12" s="41">
        <v>91155622.249462456</v>
      </c>
      <c r="F12" s="41">
        <v>99367035.235472649</v>
      </c>
      <c r="G12" s="41">
        <v>98585694.851906911</v>
      </c>
      <c r="H12" s="41">
        <v>97738118.006922647</v>
      </c>
      <c r="I12" s="41">
        <v>98161323.810097858</v>
      </c>
      <c r="J12" s="41">
        <v>98386612.189924821</v>
      </c>
      <c r="K12" s="41">
        <v>95937902.823586196</v>
      </c>
      <c r="L12" s="41">
        <v>98658669.319186568</v>
      </c>
      <c r="M12" s="41">
        <v>98762962.315345183</v>
      </c>
      <c r="N12" s="41">
        <v>98843460.077573895</v>
      </c>
      <c r="O12" s="41">
        <v>111113305.3384501</v>
      </c>
      <c r="P12" s="42">
        <f t="shared" si="0"/>
        <v>1178137769.4785147</v>
      </c>
    </row>
    <row r="13" spans="2:16" ht="15.75" thickBot="1" x14ac:dyDescent="0.3">
      <c r="B13" s="112" t="s">
        <v>43</v>
      </c>
      <c r="C13" s="113"/>
      <c r="D13" s="37">
        <f t="shared" ref="D13:P13" si="1">SUM(D6:D12)</f>
        <v>292848645.4792316</v>
      </c>
      <c r="E13" s="37">
        <f t="shared" si="1"/>
        <v>292237602.83744949</v>
      </c>
      <c r="F13" s="37">
        <f t="shared" si="1"/>
        <v>316765013.36656547</v>
      </c>
      <c r="G13" s="37">
        <f t="shared" si="1"/>
        <v>315225422.77860385</v>
      </c>
      <c r="H13" s="37">
        <f t="shared" si="1"/>
        <v>315001371.24688083</v>
      </c>
      <c r="I13" s="37">
        <f t="shared" si="1"/>
        <v>316524815.46219844</v>
      </c>
      <c r="J13" s="37">
        <f t="shared" si="1"/>
        <v>318094373.81900054</v>
      </c>
      <c r="K13" s="37">
        <f t="shared" si="1"/>
        <v>311061336.77902019</v>
      </c>
      <c r="L13" s="37">
        <f t="shared" si="1"/>
        <v>319371471.94759262</v>
      </c>
      <c r="M13" s="37">
        <f t="shared" si="1"/>
        <v>320771007.93890059</v>
      </c>
      <c r="N13" s="37">
        <f t="shared" si="1"/>
        <v>321639208.38441283</v>
      </c>
      <c r="O13" s="37">
        <f t="shared" si="1"/>
        <v>358813282.8353861</v>
      </c>
      <c r="P13" s="38">
        <f t="shared" si="1"/>
        <v>3798353552.8752422</v>
      </c>
    </row>
    <row r="14" spans="2:16" ht="13.5" thickBot="1" x14ac:dyDescent="0.25">
      <c r="B14" s="116"/>
      <c r="C14" s="117"/>
      <c r="D14" s="117"/>
      <c r="E14" s="117"/>
      <c r="F14" s="117"/>
      <c r="G14" s="118"/>
      <c r="H14" s="118"/>
      <c r="I14" s="118"/>
      <c r="J14" s="118"/>
      <c r="K14" s="118"/>
      <c r="L14" s="118"/>
      <c r="M14" s="118"/>
      <c r="N14" s="118"/>
      <c r="O14" s="118"/>
      <c r="P14" s="119"/>
    </row>
    <row r="15" spans="2:16" x14ac:dyDescent="0.2">
      <c r="B15" s="100" t="s">
        <v>45</v>
      </c>
      <c r="C15" s="120" t="s">
        <v>29</v>
      </c>
      <c r="D15" s="128" t="s">
        <v>157</v>
      </c>
      <c r="E15" s="128" t="s">
        <v>163</v>
      </c>
      <c r="F15" s="123" t="s">
        <v>174</v>
      </c>
      <c r="G15" s="125" t="s">
        <v>43</v>
      </c>
      <c r="K15" s="51"/>
      <c r="L15" s="51"/>
      <c r="M15" s="51"/>
      <c r="N15" s="51"/>
      <c r="O15" s="51"/>
      <c r="P15" s="51"/>
    </row>
    <row r="16" spans="2:16" x14ac:dyDescent="0.2">
      <c r="B16" s="109"/>
      <c r="C16" s="99"/>
      <c r="D16" s="129"/>
      <c r="E16" s="129"/>
      <c r="F16" s="124"/>
      <c r="G16" s="126"/>
      <c r="K16" s="51"/>
      <c r="L16" s="51"/>
      <c r="M16" s="51"/>
      <c r="N16" s="51"/>
      <c r="O16" s="51"/>
      <c r="P16" s="51"/>
    </row>
    <row r="17" spans="2:16" ht="38.25" x14ac:dyDescent="0.2">
      <c r="B17" s="109"/>
      <c r="C17" s="99"/>
      <c r="D17" s="50" t="s">
        <v>218</v>
      </c>
      <c r="E17" s="50" t="s">
        <v>219</v>
      </c>
      <c r="F17" s="50" t="s">
        <v>221</v>
      </c>
      <c r="G17" s="127"/>
      <c r="K17" s="51"/>
      <c r="L17" s="51"/>
      <c r="M17" s="51"/>
      <c r="N17" s="51"/>
      <c r="O17" s="51"/>
      <c r="P17" s="51"/>
    </row>
    <row r="18" spans="2:16" ht="15" x14ac:dyDescent="0.25">
      <c r="B18" s="39">
        <v>1</v>
      </c>
      <c r="C18" s="46" t="s">
        <v>39</v>
      </c>
      <c r="D18" s="41">
        <v>51045520.954715312</v>
      </c>
      <c r="E18" s="41">
        <v>51095193.771973886</v>
      </c>
      <c r="F18" s="52">
        <v>53370072.110203199</v>
      </c>
      <c r="G18" s="42">
        <f t="shared" ref="G18:G24" si="2">SUM(D18:F18)</f>
        <v>155510786.8368924</v>
      </c>
      <c r="K18" s="51"/>
      <c r="L18" s="51"/>
      <c r="M18" s="51"/>
      <c r="N18" s="51"/>
      <c r="O18" s="51"/>
      <c r="P18" s="51"/>
    </row>
    <row r="19" spans="2:16" ht="15" x14ac:dyDescent="0.25">
      <c r="B19" s="39">
        <v>2</v>
      </c>
      <c r="C19" s="46" t="s">
        <v>4</v>
      </c>
      <c r="D19" s="41">
        <v>74377137.059508979</v>
      </c>
      <c r="E19" s="41">
        <v>74799652.636865899</v>
      </c>
      <c r="F19" s="52">
        <v>77139798.169811696</v>
      </c>
      <c r="G19" s="42">
        <f t="shared" si="2"/>
        <v>226316587.86618659</v>
      </c>
      <c r="K19" s="51"/>
      <c r="L19" s="51"/>
      <c r="M19" s="51"/>
      <c r="N19" s="51"/>
      <c r="O19" s="51"/>
      <c r="P19" s="51"/>
    </row>
    <row r="20" spans="2:16" ht="15" x14ac:dyDescent="0.25">
      <c r="B20" s="39">
        <v>3</v>
      </c>
      <c r="C20" s="40" t="s">
        <v>41</v>
      </c>
      <c r="D20" s="41">
        <v>31072580.664604008</v>
      </c>
      <c r="E20" s="41">
        <v>31181910.79859367</v>
      </c>
      <c r="F20" s="52">
        <v>32319257.147336036</v>
      </c>
      <c r="G20" s="42">
        <f t="shared" si="2"/>
        <v>94573748.610533714</v>
      </c>
      <c r="K20" s="51"/>
      <c r="L20" s="51"/>
      <c r="M20" s="51"/>
      <c r="N20" s="51"/>
      <c r="O20" s="51"/>
      <c r="P20" s="51"/>
    </row>
    <row r="21" spans="2:16" ht="15" x14ac:dyDescent="0.25">
      <c r="B21" s="39">
        <v>4</v>
      </c>
      <c r="C21" s="40" t="s">
        <v>42</v>
      </c>
      <c r="D21" s="41">
        <v>21881921.886928916</v>
      </c>
      <c r="E21" s="41">
        <v>21936194.274234053</v>
      </c>
      <c r="F21" s="52">
        <v>23028422.785256598</v>
      </c>
      <c r="G21" s="42">
        <f t="shared" si="2"/>
        <v>66846538.946419567</v>
      </c>
      <c r="K21" s="51"/>
      <c r="L21" s="51"/>
      <c r="M21" s="51"/>
      <c r="N21" s="51"/>
      <c r="O21" s="51"/>
      <c r="P21" s="51"/>
    </row>
    <row r="22" spans="2:16" ht="15" x14ac:dyDescent="0.25">
      <c r="B22" s="39">
        <v>5</v>
      </c>
      <c r="C22" s="40" t="s">
        <v>5</v>
      </c>
      <c r="D22" s="41">
        <v>40950140.63567324</v>
      </c>
      <c r="E22" s="41">
        <v>41112457.6594676</v>
      </c>
      <c r="F22" s="52">
        <v>42782360.825348303</v>
      </c>
      <c r="G22" s="42">
        <f t="shared" si="2"/>
        <v>124844959.12048914</v>
      </c>
      <c r="K22" s="51"/>
      <c r="L22" s="51"/>
      <c r="M22" s="51"/>
      <c r="N22" s="51"/>
      <c r="O22" s="51"/>
      <c r="P22" s="51"/>
    </row>
    <row r="23" spans="2:16" ht="15" x14ac:dyDescent="0.25">
      <c r="B23" s="39">
        <v>6</v>
      </c>
      <c r="C23" s="40" t="s">
        <v>6</v>
      </c>
      <c r="D23" s="41">
        <v>36147444.850725278</v>
      </c>
      <c r="E23" s="41">
        <v>36079624.711200401</v>
      </c>
      <c r="F23" s="52">
        <v>37401950.110712677</v>
      </c>
      <c r="G23" s="42">
        <f t="shared" si="2"/>
        <v>109629019.67263836</v>
      </c>
      <c r="K23" s="51"/>
      <c r="L23" s="51"/>
      <c r="M23" s="51"/>
      <c r="N23" s="51"/>
      <c r="O23" s="51"/>
      <c r="P23" s="51"/>
    </row>
    <row r="24" spans="2:16" ht="15" x14ac:dyDescent="0.25">
      <c r="B24" s="39">
        <v>7</v>
      </c>
      <c r="C24" s="40" t="s">
        <v>38</v>
      </c>
      <c r="D24" s="41">
        <v>110916409.57126209</v>
      </c>
      <c r="E24" s="41">
        <v>111276400.40180814</v>
      </c>
      <c r="F24" s="52">
        <v>116821343.05253464</v>
      </c>
      <c r="G24" s="42">
        <f t="shared" si="2"/>
        <v>339014153.02560484</v>
      </c>
      <c r="K24" s="51"/>
      <c r="L24" s="51"/>
      <c r="M24" s="51"/>
      <c r="N24" s="51"/>
      <c r="O24" s="51"/>
      <c r="P24" s="51"/>
    </row>
    <row r="25" spans="2:16" ht="15.75" thickBot="1" x14ac:dyDescent="0.3">
      <c r="B25" s="112" t="s">
        <v>43</v>
      </c>
      <c r="C25" s="113"/>
      <c r="D25" s="37">
        <f>SUM(D18:D24)</f>
        <v>366391155.62341785</v>
      </c>
      <c r="E25" s="37">
        <f>SUM(E18:E24)</f>
        <v>367481434.25414366</v>
      </c>
      <c r="F25" s="37">
        <f>SUM(F18:F24)</f>
        <v>382863204.20120311</v>
      </c>
      <c r="G25" s="38">
        <f>SUM(G18:G24)</f>
        <v>1116735794.0787644</v>
      </c>
      <c r="K25" s="51"/>
      <c r="L25" s="51"/>
      <c r="M25" s="51"/>
      <c r="N25" s="51"/>
      <c r="O25" s="51"/>
      <c r="P25" s="51"/>
    </row>
  </sheetData>
  <mergeCells count="25">
    <mergeCell ref="P3:P5"/>
    <mergeCell ref="B2:P2"/>
    <mergeCell ref="B3:B5"/>
    <mergeCell ref="C3:C5"/>
    <mergeCell ref="D3:D4"/>
    <mergeCell ref="E3:E4"/>
    <mergeCell ref="F3:F4"/>
    <mergeCell ref="G3:G4"/>
    <mergeCell ref="H3:H4"/>
    <mergeCell ref="I3:I4"/>
    <mergeCell ref="J3:J4"/>
    <mergeCell ref="K3:K4"/>
    <mergeCell ref="L3:L4"/>
    <mergeCell ref="M3:M4"/>
    <mergeCell ref="N3:N4"/>
    <mergeCell ref="O3:O4"/>
    <mergeCell ref="B25:C25"/>
    <mergeCell ref="F15:F16"/>
    <mergeCell ref="G15:G17"/>
    <mergeCell ref="B13:C13"/>
    <mergeCell ref="B14:P14"/>
    <mergeCell ref="B15:B17"/>
    <mergeCell ref="C15:C17"/>
    <mergeCell ref="D15:D16"/>
    <mergeCell ref="E15:E16"/>
  </mergeCells>
  <phoneticPr fontId="15" type="noConversion"/>
  <printOptions horizontalCentered="1" verticalCentered="1"/>
  <pageMargins left="0.27559055118110237" right="0.23622047244094491" top="0.98425196850393704" bottom="0.98425196850393704" header="0.51181102362204722" footer="0.51181102362204722"/>
  <pageSetup paperSize="9" scale="8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12"/>
  <sheetViews>
    <sheetView workbookViewId="0">
      <selection activeCell="H12" sqref="H12"/>
    </sheetView>
  </sheetViews>
  <sheetFormatPr defaultRowHeight="12.75" x14ac:dyDescent="0.2"/>
  <cols>
    <col min="2" max="2" width="10.42578125" bestFit="1" customWidth="1"/>
    <col min="3" max="14" width="14.28515625" bestFit="1" customWidth="1"/>
  </cols>
  <sheetData>
    <row r="1" spans="2:14" ht="13.5" thickBot="1" x14ac:dyDescent="0.25"/>
    <row r="2" spans="2:14" ht="25.5" x14ac:dyDescent="0.2">
      <c r="B2" s="53"/>
      <c r="C2" s="54" t="s">
        <v>222</v>
      </c>
      <c r="D2" s="54" t="s">
        <v>223</v>
      </c>
      <c r="E2" s="54" t="s">
        <v>224</v>
      </c>
      <c r="F2" s="54" t="s">
        <v>225</v>
      </c>
      <c r="G2" s="54" t="s">
        <v>226</v>
      </c>
      <c r="H2" s="54" t="s">
        <v>227</v>
      </c>
      <c r="I2" s="54" t="s">
        <v>228</v>
      </c>
      <c r="J2" s="54" t="s">
        <v>229</v>
      </c>
      <c r="K2" s="54" t="s">
        <v>230</v>
      </c>
      <c r="L2" s="54" t="s">
        <v>231</v>
      </c>
      <c r="M2" s="54" t="s">
        <v>232</v>
      </c>
      <c r="N2" s="55" t="s">
        <v>233</v>
      </c>
    </row>
    <row r="3" spans="2:14" ht="15" x14ac:dyDescent="0.25">
      <c r="B3" s="56" t="s">
        <v>151</v>
      </c>
      <c r="C3" s="41">
        <v>292848645</v>
      </c>
      <c r="D3" s="41">
        <v>292237602.83744949</v>
      </c>
      <c r="E3" s="41">
        <v>316765013</v>
      </c>
      <c r="F3" s="41">
        <v>315225423</v>
      </c>
      <c r="G3" s="41">
        <v>315001371</v>
      </c>
      <c r="H3" s="41">
        <v>316524815</v>
      </c>
      <c r="I3" s="41">
        <v>318094374</v>
      </c>
      <c r="J3" s="41">
        <v>311061336.77902019</v>
      </c>
      <c r="K3" s="41">
        <v>319371472</v>
      </c>
      <c r="L3" s="41">
        <v>320771008</v>
      </c>
      <c r="M3" s="41">
        <v>321639208</v>
      </c>
      <c r="N3" s="42">
        <v>358813283</v>
      </c>
    </row>
    <row r="4" spans="2:14" ht="15" x14ac:dyDescent="0.25">
      <c r="B4" s="56" t="s">
        <v>152</v>
      </c>
      <c r="C4" s="41">
        <v>1455897041</v>
      </c>
      <c r="D4" s="41">
        <v>1454261983</v>
      </c>
      <c r="E4" s="41">
        <v>1575937618</v>
      </c>
      <c r="F4" s="41">
        <v>1568750839</v>
      </c>
      <c r="G4" s="41">
        <v>1565304814</v>
      </c>
      <c r="H4" s="41">
        <v>1575438964</v>
      </c>
      <c r="I4" s="41">
        <v>1582392272</v>
      </c>
      <c r="J4" s="41">
        <v>1546721391</v>
      </c>
      <c r="K4" s="41">
        <v>1589320193</v>
      </c>
      <c r="L4" s="41">
        <v>1595996150</v>
      </c>
      <c r="M4" s="41">
        <v>1600444537</v>
      </c>
      <c r="N4" s="42">
        <v>1785849590</v>
      </c>
    </row>
    <row r="5" spans="2:14" ht="15" x14ac:dyDescent="0.25">
      <c r="B5" s="56" t="s">
        <v>153</v>
      </c>
      <c r="C5" s="57">
        <v>4.9714999999999998</v>
      </c>
      <c r="D5" s="57">
        <v>4.9714999999999998</v>
      </c>
      <c r="E5" s="57">
        <v>4.9751000000000003</v>
      </c>
      <c r="F5" s="57">
        <v>4.9766000000000004</v>
      </c>
      <c r="G5" s="57">
        <v>4.9691999999999998</v>
      </c>
      <c r="H5" s="57">
        <v>4.9772999999999996</v>
      </c>
      <c r="I5" s="57">
        <v>4.9745999999999997</v>
      </c>
      <c r="J5" s="57">
        <v>4.9745999999999997</v>
      </c>
      <c r="K5" s="57">
        <v>4.9763999999999999</v>
      </c>
      <c r="L5" s="57">
        <v>4.9755000000000003</v>
      </c>
      <c r="M5" s="57">
        <v>4.9759000000000002</v>
      </c>
      <c r="N5" s="58">
        <v>4.9771000000000001</v>
      </c>
    </row>
    <row r="6" spans="2:14" ht="39" thickBot="1" x14ac:dyDescent="0.25">
      <c r="B6" s="59"/>
      <c r="C6" s="60" t="s">
        <v>234</v>
      </c>
      <c r="D6" s="60" t="s">
        <v>235</v>
      </c>
      <c r="E6" s="60" t="s">
        <v>236</v>
      </c>
      <c r="F6" s="60" t="s">
        <v>237</v>
      </c>
      <c r="G6" s="60" t="s">
        <v>238</v>
      </c>
      <c r="H6" s="60" t="s">
        <v>239</v>
      </c>
      <c r="I6" s="60" t="s">
        <v>240</v>
      </c>
      <c r="J6" s="60" t="s">
        <v>241</v>
      </c>
      <c r="K6" s="60" t="s">
        <v>242</v>
      </c>
      <c r="L6" s="60" t="s">
        <v>243</v>
      </c>
      <c r="M6" s="60" t="s">
        <v>244</v>
      </c>
      <c r="N6" s="61" t="s">
        <v>245</v>
      </c>
    </row>
    <row r="7" spans="2:14" ht="13.5" thickBot="1" x14ac:dyDescent="0.25">
      <c r="B7" s="116"/>
      <c r="C7" s="117"/>
      <c r="D7" s="117"/>
      <c r="E7" s="117"/>
      <c r="F7" s="118"/>
      <c r="G7" s="118"/>
      <c r="H7" s="118"/>
      <c r="I7" s="118"/>
      <c r="J7" s="118"/>
      <c r="K7" s="118"/>
      <c r="L7" s="118"/>
      <c r="M7" s="118"/>
      <c r="N7" s="119"/>
    </row>
    <row r="8" spans="2:14" ht="25.5" x14ac:dyDescent="0.2">
      <c r="B8" s="53"/>
      <c r="C8" s="54" t="s">
        <v>160</v>
      </c>
      <c r="D8" s="54" t="s">
        <v>166</v>
      </c>
      <c r="E8" s="55" t="s">
        <v>167</v>
      </c>
    </row>
    <row r="9" spans="2:14" ht="15" x14ac:dyDescent="0.25">
      <c r="B9" s="56" t="s">
        <v>151</v>
      </c>
      <c r="C9" s="41">
        <v>366391156</v>
      </c>
      <c r="D9" s="41">
        <v>367481434</v>
      </c>
      <c r="E9" s="42">
        <v>382863204</v>
      </c>
    </row>
    <row r="10" spans="2:14" ht="15" x14ac:dyDescent="0.25">
      <c r="B10" s="56" t="s">
        <v>152</v>
      </c>
      <c r="C10" s="41">
        <v>1823675338</v>
      </c>
      <c r="D10" s="41">
        <v>1829138839</v>
      </c>
      <c r="E10" s="42">
        <v>1953865790</v>
      </c>
    </row>
    <row r="11" spans="2:14" ht="15" x14ac:dyDescent="0.25">
      <c r="B11" s="56" t="s">
        <v>153</v>
      </c>
      <c r="C11" s="57">
        <v>4.9774000000000003</v>
      </c>
      <c r="D11" s="57">
        <v>4.9775</v>
      </c>
      <c r="E11" s="58">
        <v>5.1032999999999999</v>
      </c>
    </row>
    <row r="12" spans="2:14" ht="39" thickBot="1" x14ac:dyDescent="0.25">
      <c r="B12" s="59"/>
      <c r="C12" s="60" t="s">
        <v>161</v>
      </c>
      <c r="D12" s="60" t="s">
        <v>165</v>
      </c>
      <c r="E12" s="61" t="s">
        <v>178</v>
      </c>
    </row>
  </sheetData>
  <mergeCells count="1">
    <mergeCell ref="B7:N7"/>
  </mergeCells>
  <phoneticPr fontId="15"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O25"/>
  <sheetViews>
    <sheetView zoomScaleNormal="100" workbookViewId="0">
      <selection activeCell="H28" sqref="H28"/>
    </sheetView>
  </sheetViews>
  <sheetFormatPr defaultRowHeight="12.75" x14ac:dyDescent="0.2"/>
  <cols>
    <col min="2" max="2" width="5.28515625" customWidth="1"/>
    <col min="3" max="3" width="19.140625" customWidth="1"/>
    <col min="4" max="4" width="15.42578125" customWidth="1"/>
    <col min="5" max="5" width="17.28515625" customWidth="1"/>
    <col min="6" max="6" width="16.140625" customWidth="1"/>
    <col min="7" max="7" width="15.85546875" customWidth="1"/>
    <col min="8" max="8" width="16.140625" customWidth="1"/>
    <col min="9" max="9" width="16.28515625" customWidth="1"/>
    <col min="10" max="10" width="16" customWidth="1"/>
    <col min="11" max="11" width="16.140625" customWidth="1"/>
    <col min="12" max="12" width="17.7109375" bestFit="1" customWidth="1"/>
    <col min="13" max="13" width="16.85546875" bestFit="1" customWidth="1"/>
    <col min="14" max="14" width="16" bestFit="1" customWidth="1"/>
    <col min="15" max="15" width="16.42578125" bestFit="1" customWidth="1"/>
  </cols>
  <sheetData>
    <row r="1" spans="2:15" ht="13.5" thickBot="1" x14ac:dyDescent="0.25"/>
    <row r="2" spans="2:15" ht="45" customHeight="1" x14ac:dyDescent="0.2">
      <c r="B2" s="100" t="s">
        <v>260</v>
      </c>
      <c r="C2" s="101"/>
      <c r="D2" s="101"/>
      <c r="E2" s="101"/>
      <c r="F2" s="101"/>
      <c r="G2" s="101"/>
      <c r="H2" s="101"/>
      <c r="I2" s="101"/>
      <c r="J2" s="101"/>
      <c r="K2" s="101"/>
      <c r="L2" s="101"/>
      <c r="M2" s="101"/>
      <c r="N2" s="101"/>
      <c r="O2" s="102"/>
    </row>
    <row r="3" spans="2:15" x14ac:dyDescent="0.2">
      <c r="B3" s="109" t="s">
        <v>45</v>
      </c>
      <c r="C3" s="99" t="s">
        <v>44</v>
      </c>
      <c r="D3" s="122" t="s">
        <v>185</v>
      </c>
      <c r="E3" s="122" t="s">
        <v>186</v>
      </c>
      <c r="F3" s="122" t="s">
        <v>187</v>
      </c>
      <c r="G3" s="122" t="s">
        <v>188</v>
      </c>
      <c r="H3" s="122" t="s">
        <v>189</v>
      </c>
      <c r="I3" s="122" t="s">
        <v>190</v>
      </c>
      <c r="J3" s="122" t="s">
        <v>191</v>
      </c>
      <c r="K3" s="122" t="s">
        <v>192</v>
      </c>
      <c r="L3" s="122" t="s">
        <v>193</v>
      </c>
      <c r="M3" s="122" t="s">
        <v>194</v>
      </c>
      <c r="N3" s="122" t="s">
        <v>195</v>
      </c>
      <c r="O3" s="115" t="s">
        <v>196</v>
      </c>
    </row>
    <row r="4" spans="2:15" x14ac:dyDescent="0.2">
      <c r="B4" s="109"/>
      <c r="C4" s="99"/>
      <c r="D4" s="99"/>
      <c r="E4" s="99"/>
      <c r="F4" s="99"/>
      <c r="G4" s="99"/>
      <c r="H4" s="99"/>
      <c r="I4" s="99"/>
      <c r="J4" s="99"/>
      <c r="K4" s="99"/>
      <c r="L4" s="99"/>
      <c r="M4" s="99"/>
      <c r="N4" s="99"/>
      <c r="O4" s="111"/>
    </row>
    <row r="5" spans="2:15" ht="38.25" x14ac:dyDescent="0.2">
      <c r="B5" s="109"/>
      <c r="C5" s="99"/>
      <c r="D5" s="50" t="s">
        <v>246</v>
      </c>
      <c r="E5" s="50" t="s">
        <v>247</v>
      </c>
      <c r="F5" s="50" t="s">
        <v>248</v>
      </c>
      <c r="G5" s="50" t="s">
        <v>249</v>
      </c>
      <c r="H5" s="50" t="s">
        <v>250</v>
      </c>
      <c r="I5" s="50" t="s">
        <v>251</v>
      </c>
      <c r="J5" s="50" t="s">
        <v>252</v>
      </c>
      <c r="K5" s="50" t="s">
        <v>253</v>
      </c>
      <c r="L5" s="50" t="s">
        <v>254</v>
      </c>
      <c r="M5" s="50" t="s">
        <v>255</v>
      </c>
      <c r="N5" s="50" t="s">
        <v>256</v>
      </c>
      <c r="O5" s="62" t="s">
        <v>257</v>
      </c>
    </row>
    <row r="6" spans="2:15" ht="15" x14ac:dyDescent="0.25">
      <c r="B6" s="63">
        <v>1</v>
      </c>
      <c r="C6" s="64" t="s">
        <v>39</v>
      </c>
      <c r="D6" s="65">
        <v>36.101782582960723</v>
      </c>
      <c r="E6" s="65">
        <v>35.988301777047511</v>
      </c>
      <c r="F6" s="65">
        <v>38.821196358726276</v>
      </c>
      <c r="G6" s="65">
        <v>38.782421239962261</v>
      </c>
      <c r="H6" s="65">
        <v>38.748314166358469</v>
      </c>
      <c r="I6" s="65">
        <v>38.785800228803794</v>
      </c>
      <c r="J6" s="65">
        <v>38.972135602804137</v>
      </c>
      <c r="K6" s="65">
        <v>38.078927311220653</v>
      </c>
      <c r="L6" s="65">
        <v>39.000399708526395</v>
      </c>
      <c r="M6" s="65">
        <v>39.041072309493487</v>
      </c>
      <c r="N6" s="65">
        <v>39.190495785605265</v>
      </c>
      <c r="O6" s="66">
        <v>43.609050911483408</v>
      </c>
    </row>
    <row r="7" spans="2:15" ht="15" x14ac:dyDescent="0.25">
      <c r="B7" s="67">
        <v>2</v>
      </c>
      <c r="C7" s="64" t="s">
        <v>4</v>
      </c>
      <c r="D7" s="65">
        <v>35.515280588251414</v>
      </c>
      <c r="E7" s="65">
        <v>35.370686312568637</v>
      </c>
      <c r="F7" s="65">
        <v>37.982993746719231</v>
      </c>
      <c r="G7" s="65">
        <v>37.966092264590593</v>
      </c>
      <c r="H7" s="65">
        <v>37.990017163015608</v>
      </c>
      <c r="I7" s="65">
        <v>38.15813017605673</v>
      </c>
      <c r="J7" s="65">
        <v>38.420060662901676</v>
      </c>
      <c r="K7" s="65">
        <v>37.508845981270831</v>
      </c>
      <c r="L7" s="65">
        <v>38.520537343481323</v>
      </c>
      <c r="M7" s="65">
        <v>38.540972594636031</v>
      </c>
      <c r="N7" s="65">
        <v>38.478683778590387</v>
      </c>
      <c r="O7" s="66">
        <v>42.877250502942118</v>
      </c>
    </row>
    <row r="8" spans="2:15" ht="15" x14ac:dyDescent="0.25">
      <c r="B8" s="67">
        <v>3</v>
      </c>
      <c r="C8" s="68" t="s">
        <v>41</v>
      </c>
      <c r="D8" s="65">
        <v>30.721332870908533</v>
      </c>
      <c r="E8" s="65">
        <v>30.571736981515819</v>
      </c>
      <c r="F8" s="65">
        <v>33.451594322481149</v>
      </c>
      <c r="G8" s="65">
        <v>33.383390300228818</v>
      </c>
      <c r="H8" s="65">
        <v>33.128786622276479</v>
      </c>
      <c r="I8" s="65">
        <v>33.455962319649558</v>
      </c>
      <c r="J8" s="65">
        <v>33.491375657173826</v>
      </c>
      <c r="K8" s="65">
        <v>32.755234689136337</v>
      </c>
      <c r="L8" s="65">
        <v>33.514717558339292</v>
      </c>
      <c r="M8" s="65">
        <v>33.596268738354631</v>
      </c>
      <c r="N8" s="65">
        <v>33.635259883847503</v>
      </c>
      <c r="O8" s="66">
        <v>37.21553799405735</v>
      </c>
    </row>
    <row r="9" spans="2:15" ht="15" x14ac:dyDescent="0.25">
      <c r="B9" s="67">
        <v>4</v>
      </c>
      <c r="C9" s="68" t="s">
        <v>42</v>
      </c>
      <c r="D9" s="65">
        <v>29.330835042506827</v>
      </c>
      <c r="E9" s="65">
        <v>29.231733207568467</v>
      </c>
      <c r="F9" s="65">
        <v>31.45455968333053</v>
      </c>
      <c r="G9" s="65">
        <v>31.384739887351994</v>
      </c>
      <c r="H9" s="65">
        <v>31.654352263221767</v>
      </c>
      <c r="I9" s="65">
        <v>31.722762560873825</v>
      </c>
      <c r="J9" s="65">
        <v>31.972004232010082</v>
      </c>
      <c r="K9" s="65">
        <v>31.209362092434347</v>
      </c>
      <c r="L9" s="65">
        <v>31.897350949224514</v>
      </c>
      <c r="M9" s="65">
        <v>32.10849269701388</v>
      </c>
      <c r="N9" s="65">
        <v>32.224497929010113</v>
      </c>
      <c r="O9" s="66">
        <v>35.748512719222141</v>
      </c>
    </row>
    <row r="10" spans="2:15" ht="15" x14ac:dyDescent="0.25">
      <c r="B10" s="67">
        <v>5</v>
      </c>
      <c r="C10" s="68" t="s">
        <v>5</v>
      </c>
      <c r="D10" s="65">
        <v>30.852965193139969</v>
      </c>
      <c r="E10" s="65">
        <v>30.906850301123949</v>
      </c>
      <c r="F10" s="65">
        <v>32.967597143474215</v>
      </c>
      <c r="G10" s="65">
        <v>32.927388204263508</v>
      </c>
      <c r="H10" s="65">
        <v>33.330448951863822</v>
      </c>
      <c r="I10" s="65">
        <v>33.330280766653097</v>
      </c>
      <c r="J10" s="65">
        <v>33.569559200571746</v>
      </c>
      <c r="K10" s="65">
        <v>32.94584653447766</v>
      </c>
      <c r="L10" s="65">
        <v>33.573017841136476</v>
      </c>
      <c r="M10" s="65">
        <v>33.730382265141245</v>
      </c>
      <c r="N10" s="65">
        <v>33.656443486612531</v>
      </c>
      <c r="O10" s="66">
        <v>37.253460004071577</v>
      </c>
    </row>
    <row r="11" spans="2:15" ht="15" x14ac:dyDescent="0.25">
      <c r="B11" s="67">
        <v>6</v>
      </c>
      <c r="C11" s="68" t="s">
        <v>6</v>
      </c>
      <c r="D11" s="65">
        <v>32.238645553925096</v>
      </c>
      <c r="E11" s="65">
        <v>32.084333826832747</v>
      </c>
      <c r="F11" s="65">
        <v>34.498508144037523</v>
      </c>
      <c r="G11" s="65">
        <v>34.444301135668461</v>
      </c>
      <c r="H11" s="65">
        <v>34.483629438915912</v>
      </c>
      <c r="I11" s="65">
        <v>34.785676582419953</v>
      </c>
      <c r="J11" s="65">
        <v>34.80993181638447</v>
      </c>
      <c r="K11" s="65">
        <v>34.136904986236701</v>
      </c>
      <c r="L11" s="65">
        <v>34.882240424096111</v>
      </c>
      <c r="M11" s="65">
        <v>35.005265947990395</v>
      </c>
      <c r="N11" s="65">
        <v>35.227105645611992</v>
      </c>
      <c r="O11" s="66">
        <v>38.73891344827706</v>
      </c>
    </row>
    <row r="12" spans="2:15" ht="15" x14ac:dyDescent="0.25">
      <c r="B12" s="67">
        <v>7</v>
      </c>
      <c r="C12" s="68" t="s">
        <v>38</v>
      </c>
      <c r="D12" s="65">
        <v>43.426930055167858</v>
      </c>
      <c r="E12" s="65">
        <v>43.285764942384553</v>
      </c>
      <c r="F12" s="65">
        <v>46.814644022648523</v>
      </c>
      <c r="G12" s="65">
        <v>46.802975910491234</v>
      </c>
      <c r="H12" s="65">
        <v>46.384936900237548</v>
      </c>
      <c r="I12" s="65">
        <v>46.580676971963641</v>
      </c>
      <c r="J12" s="65">
        <v>46.67544584433557</v>
      </c>
      <c r="K12" s="65">
        <v>45.503222776006837</v>
      </c>
      <c r="L12" s="65">
        <v>46.753896282852359</v>
      </c>
      <c r="M12" s="65">
        <v>46.741785559959439</v>
      </c>
      <c r="N12" s="65">
        <v>46.746674938754211</v>
      </c>
      <c r="O12" s="66">
        <v>52.510294206010457</v>
      </c>
    </row>
    <row r="13" spans="2:15" ht="15.75" thickBot="1" x14ac:dyDescent="0.3">
      <c r="B13" s="112" t="s">
        <v>43</v>
      </c>
      <c r="C13" s="113"/>
      <c r="D13" s="69">
        <v>35.803811259581288</v>
      </c>
      <c r="E13" s="69">
        <v>35.687658963355553</v>
      </c>
      <c r="F13" s="69">
        <v>38.470484982966575</v>
      </c>
      <c r="G13" s="69">
        <v>38.433303817173162</v>
      </c>
      <c r="H13" s="69">
        <v>38.373928458015676</v>
      </c>
      <c r="I13" s="69">
        <v>38.529533153883584</v>
      </c>
      <c r="J13" s="69">
        <v>38.684322298397795</v>
      </c>
      <c r="K13" s="69">
        <v>37.795346934669126</v>
      </c>
      <c r="L13" s="69">
        <v>38.726395517376126</v>
      </c>
      <c r="M13" s="69">
        <v>38.782446109399181</v>
      </c>
      <c r="N13" s="69">
        <v>38.813158226929481</v>
      </c>
      <c r="O13" s="70">
        <v>43.219258168581398</v>
      </c>
    </row>
    <row r="14" spans="2:15" ht="13.5" thickBot="1" x14ac:dyDescent="0.25">
      <c r="B14" s="116"/>
      <c r="C14" s="117"/>
      <c r="D14" s="117"/>
      <c r="E14" s="117"/>
      <c r="F14" s="117"/>
      <c r="G14" s="118"/>
      <c r="H14" s="118"/>
      <c r="I14" s="118"/>
      <c r="J14" s="118"/>
      <c r="K14" s="118"/>
      <c r="L14" s="118"/>
      <c r="M14" s="118"/>
      <c r="N14" s="118"/>
      <c r="O14" s="119"/>
    </row>
    <row r="15" spans="2:15" x14ac:dyDescent="0.2">
      <c r="B15" s="100" t="s">
        <v>45</v>
      </c>
      <c r="C15" s="120" t="s">
        <v>44</v>
      </c>
      <c r="D15" s="121" t="s">
        <v>157</v>
      </c>
      <c r="E15" s="121" t="s">
        <v>162</v>
      </c>
      <c r="F15" s="114" t="s">
        <v>174</v>
      </c>
    </row>
    <row r="16" spans="2:15" x14ac:dyDescent="0.2">
      <c r="B16" s="109"/>
      <c r="C16" s="99"/>
      <c r="D16" s="99"/>
      <c r="E16" s="99"/>
      <c r="F16" s="111"/>
    </row>
    <row r="17" spans="2:6" ht="38.25" x14ac:dyDescent="0.2">
      <c r="B17" s="109"/>
      <c r="C17" s="99"/>
      <c r="D17" s="50" t="s">
        <v>258</v>
      </c>
      <c r="E17" s="50" t="s">
        <v>259</v>
      </c>
      <c r="F17" s="62" t="s">
        <v>178</v>
      </c>
    </row>
    <row r="18" spans="2:6" ht="15.75" thickBot="1" x14ac:dyDescent="0.3">
      <c r="B18" s="63">
        <v>1</v>
      </c>
      <c r="C18" s="64" t="s">
        <v>39</v>
      </c>
      <c r="D18" s="71">
        <v>44.43868790745087</v>
      </c>
      <c r="E18" s="71">
        <v>44.42573576458048</v>
      </c>
      <c r="F18" s="72">
        <v>46.3685588322152</v>
      </c>
    </row>
    <row r="19" spans="2:6" ht="15" x14ac:dyDescent="0.25">
      <c r="B19" s="67">
        <v>2</v>
      </c>
      <c r="C19" s="64" t="s">
        <v>4</v>
      </c>
      <c r="D19" s="71">
        <v>43.801164656145843</v>
      </c>
      <c r="E19" s="71">
        <v>44.023646126440205</v>
      </c>
      <c r="F19" s="72">
        <v>45.389354579701184</v>
      </c>
    </row>
    <row r="20" spans="2:6" ht="15" x14ac:dyDescent="0.25">
      <c r="B20" s="67">
        <v>3</v>
      </c>
      <c r="C20" s="68" t="s">
        <v>41</v>
      </c>
      <c r="D20" s="71">
        <v>38.70742712858096</v>
      </c>
      <c r="E20" s="71">
        <v>38.755416848243769</v>
      </c>
      <c r="F20" s="72">
        <v>40.108883660883549</v>
      </c>
    </row>
    <row r="21" spans="2:6" ht="15" x14ac:dyDescent="0.25">
      <c r="B21" s="67">
        <v>4</v>
      </c>
      <c r="C21" s="68" t="s">
        <v>42</v>
      </c>
      <c r="D21" s="71">
        <v>37.005649946693062</v>
      </c>
      <c r="E21" s="71">
        <v>36.993455498518578</v>
      </c>
      <c r="F21" s="72">
        <v>38.763428896734759</v>
      </c>
    </row>
    <row r="22" spans="2:6" ht="15" x14ac:dyDescent="0.25">
      <c r="B22" s="67">
        <v>5</v>
      </c>
      <c r="C22" s="68" t="s">
        <v>5</v>
      </c>
      <c r="D22" s="71">
        <v>38.680230017335901</v>
      </c>
      <c r="E22" s="71">
        <v>38.779922859324927</v>
      </c>
      <c r="F22" s="72">
        <v>40.323589624410261</v>
      </c>
    </row>
    <row r="23" spans="2:6" ht="15" x14ac:dyDescent="0.25">
      <c r="B23" s="67">
        <v>6</v>
      </c>
      <c r="C23" s="68" t="s">
        <v>6</v>
      </c>
      <c r="D23" s="71">
        <v>40.25753821476134</v>
      </c>
      <c r="E23" s="71">
        <v>40.113252977617726</v>
      </c>
      <c r="F23" s="72">
        <v>41.540275429555898</v>
      </c>
    </row>
    <row r="24" spans="2:6" ht="15" x14ac:dyDescent="0.25">
      <c r="B24" s="67">
        <v>7</v>
      </c>
      <c r="C24" s="68" t="s">
        <v>38</v>
      </c>
      <c r="D24" s="71">
        <v>52.383626408994715</v>
      </c>
      <c r="E24" s="71">
        <v>52.528140332186162</v>
      </c>
      <c r="F24" s="72">
        <v>55.136734912278584</v>
      </c>
    </row>
    <row r="25" spans="2:6" ht="15.75" thickBot="1" x14ac:dyDescent="0.3">
      <c r="B25" s="112" t="s">
        <v>43</v>
      </c>
      <c r="C25" s="113"/>
      <c r="D25" s="73">
        <v>44.065045091201192</v>
      </c>
      <c r="E25" s="73">
        <v>44.143138897204672</v>
      </c>
      <c r="F25" s="74">
        <v>45.959293390625291</v>
      </c>
    </row>
  </sheetData>
  <mergeCells count="23">
    <mergeCell ref="B2:O2"/>
    <mergeCell ref="B3:B5"/>
    <mergeCell ref="C3:C5"/>
    <mergeCell ref="D3:D4"/>
    <mergeCell ref="E3:E4"/>
    <mergeCell ref="F3:F4"/>
    <mergeCell ref="G3:G4"/>
    <mergeCell ref="B25:C25"/>
    <mergeCell ref="F15:F16"/>
    <mergeCell ref="N3:N4"/>
    <mergeCell ref="O3:O4"/>
    <mergeCell ref="B13:C13"/>
    <mergeCell ref="B14:O14"/>
    <mergeCell ref="B15:B17"/>
    <mergeCell ref="C15:C17"/>
    <mergeCell ref="D15:D16"/>
    <mergeCell ref="E15:E16"/>
    <mergeCell ref="H3:H4"/>
    <mergeCell ref="I3:I4"/>
    <mergeCell ref="J3:J4"/>
    <mergeCell ref="K3:K4"/>
    <mergeCell ref="L3:L4"/>
    <mergeCell ref="M3:M4"/>
  </mergeCells>
  <phoneticPr fontId="0" type="noConversion"/>
  <printOptions horizontalCentered="1" verticalCentered="1"/>
  <pageMargins left="0" right="0" top="0" bottom="0" header="0" footer="0"/>
  <pageSetup paperSize="9" scale="6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33"/>
  <sheetViews>
    <sheetView workbookViewId="0">
      <selection activeCell="H22" sqref="H22"/>
    </sheetView>
  </sheetViews>
  <sheetFormatPr defaultRowHeight="12.75" x14ac:dyDescent="0.2"/>
  <cols>
    <col min="2" max="2" width="5" customWidth="1"/>
    <col min="3" max="3" width="18.85546875" customWidth="1"/>
    <col min="4" max="4" width="17.5703125" customWidth="1"/>
    <col min="5" max="5" width="15.28515625" customWidth="1"/>
    <col min="6" max="6" width="16.5703125" customWidth="1"/>
    <col min="7" max="7" width="16.28515625" customWidth="1"/>
    <col min="8" max="8" width="11.140625" customWidth="1"/>
    <col min="9" max="9" width="9.28515625" customWidth="1"/>
    <col min="10" max="10" width="10.85546875" customWidth="1"/>
    <col min="11" max="11" width="13" customWidth="1"/>
    <col min="12" max="12" width="16.140625" customWidth="1"/>
    <col min="13" max="13" width="21.140625" customWidth="1"/>
  </cols>
  <sheetData>
    <row r="1" spans="2:15" ht="13.5" thickBot="1" x14ac:dyDescent="0.25"/>
    <row r="2" spans="2:15" s="2" customFormat="1" ht="44.25" customHeight="1" x14ac:dyDescent="0.25">
      <c r="B2" s="100" t="s">
        <v>261</v>
      </c>
      <c r="C2" s="101"/>
      <c r="D2" s="101"/>
      <c r="E2" s="101"/>
      <c r="F2" s="101"/>
      <c r="G2" s="101"/>
      <c r="H2" s="101"/>
      <c r="I2" s="101"/>
      <c r="J2" s="101"/>
      <c r="K2" s="101"/>
      <c r="L2" s="101"/>
      <c r="M2" s="102"/>
      <c r="N2" s="3"/>
      <c r="O2" s="3"/>
    </row>
    <row r="3" spans="2:15" ht="27" customHeight="1" x14ac:dyDescent="0.2">
      <c r="B3" s="109" t="s">
        <v>45</v>
      </c>
      <c r="C3" s="99" t="s">
        <v>44</v>
      </c>
      <c r="D3" s="99" t="s">
        <v>168</v>
      </c>
      <c r="E3" s="99" t="s">
        <v>169</v>
      </c>
      <c r="F3" s="99" t="s">
        <v>170</v>
      </c>
      <c r="G3" s="99" t="s">
        <v>171</v>
      </c>
      <c r="H3" s="99" t="s">
        <v>31</v>
      </c>
      <c r="I3" s="99"/>
      <c r="J3" s="99"/>
      <c r="K3" s="99"/>
      <c r="L3" s="99" t="s">
        <v>172</v>
      </c>
      <c r="M3" s="111" t="s">
        <v>173</v>
      </c>
    </row>
    <row r="4" spans="2:15" ht="84" customHeight="1" x14ac:dyDescent="0.2">
      <c r="B4" s="132"/>
      <c r="C4" s="130"/>
      <c r="D4" s="130"/>
      <c r="E4" s="130"/>
      <c r="F4" s="130"/>
      <c r="G4" s="99"/>
      <c r="H4" s="34" t="s">
        <v>7</v>
      </c>
      <c r="I4" s="34" t="s">
        <v>8</v>
      </c>
      <c r="J4" s="34" t="s">
        <v>36</v>
      </c>
      <c r="K4" s="34" t="s">
        <v>37</v>
      </c>
      <c r="L4" s="130"/>
      <c r="M4" s="131"/>
    </row>
    <row r="5" spans="2:15" ht="15.75" x14ac:dyDescent="0.25">
      <c r="B5" s="39">
        <f>k_total_tec_0325!B6</f>
        <v>1</v>
      </c>
      <c r="C5" s="46" t="str">
        <f>k_total_tec_0325!C6</f>
        <v>METROPOLITAN LIFE</v>
      </c>
      <c r="D5" s="41">
        <v>1150126</v>
      </c>
      <c r="E5" s="75">
        <v>46</v>
      </c>
      <c r="F5" s="41">
        <v>67</v>
      </c>
      <c r="G5" s="41">
        <v>7</v>
      </c>
      <c r="H5" s="41">
        <v>417</v>
      </c>
      <c r="I5" s="41">
        <v>0</v>
      </c>
      <c r="J5" s="41">
        <v>0</v>
      </c>
      <c r="K5" s="41">
        <v>0</v>
      </c>
      <c r="L5" s="41">
        <v>1260</v>
      </c>
      <c r="M5" s="42">
        <f>D5-E5+F5+G5-H5+I5+L5+J5+K5</f>
        <v>1150997</v>
      </c>
      <c r="N5" s="26"/>
      <c r="O5" s="4"/>
    </row>
    <row r="6" spans="2:15" ht="15.75" x14ac:dyDescent="0.25">
      <c r="B6" s="43">
        <f>k_total_tec_0325!B7</f>
        <v>2</v>
      </c>
      <c r="C6" s="46" t="str">
        <f>k_total_tec_0325!C7</f>
        <v>AZT VIITORUL TAU</v>
      </c>
      <c r="D6" s="41">
        <v>1699079</v>
      </c>
      <c r="E6" s="75">
        <v>70</v>
      </c>
      <c r="F6" s="41">
        <v>19</v>
      </c>
      <c r="G6" s="41">
        <v>19</v>
      </c>
      <c r="H6" s="41">
        <v>794</v>
      </c>
      <c r="I6" s="41">
        <v>0</v>
      </c>
      <c r="J6" s="41">
        <v>0</v>
      </c>
      <c r="K6" s="41">
        <v>0</v>
      </c>
      <c r="L6" s="41">
        <v>1260</v>
      </c>
      <c r="M6" s="42">
        <f t="shared" ref="M6:M11" si="0">D6-E6+F6+G6-H6+I6+L6+J6+K6</f>
        <v>1699513</v>
      </c>
      <c r="N6" s="26"/>
      <c r="O6" s="4"/>
    </row>
    <row r="7" spans="2:15" ht="15.75" x14ac:dyDescent="0.25">
      <c r="B7" s="43">
        <f>k_total_tec_0325!B8</f>
        <v>3</v>
      </c>
      <c r="C7" s="40" t="str">
        <f>k_total_tec_0325!C8</f>
        <v>BCR</v>
      </c>
      <c r="D7" s="41">
        <v>804582</v>
      </c>
      <c r="E7" s="75">
        <v>21</v>
      </c>
      <c r="F7" s="41">
        <v>143</v>
      </c>
      <c r="G7" s="41">
        <v>35</v>
      </c>
      <c r="H7" s="41">
        <v>213</v>
      </c>
      <c r="I7" s="41">
        <v>0</v>
      </c>
      <c r="J7" s="41">
        <v>1</v>
      </c>
      <c r="K7" s="41">
        <v>1</v>
      </c>
      <c r="L7" s="41">
        <v>1260</v>
      </c>
      <c r="M7" s="42">
        <f t="shared" si="0"/>
        <v>805788</v>
      </c>
      <c r="N7" s="26"/>
      <c r="O7" s="4"/>
    </row>
    <row r="8" spans="2:15" ht="15.75" x14ac:dyDescent="0.25">
      <c r="B8" s="43">
        <f>k_total_tec_0325!B9</f>
        <v>4</v>
      </c>
      <c r="C8" s="40" t="str">
        <f>k_total_tec_0325!C9</f>
        <v>BRD</v>
      </c>
      <c r="D8" s="41">
        <v>592975</v>
      </c>
      <c r="E8" s="75">
        <v>74</v>
      </c>
      <c r="F8" s="41">
        <v>1</v>
      </c>
      <c r="G8" s="41">
        <v>0</v>
      </c>
      <c r="H8" s="41">
        <v>92</v>
      </c>
      <c r="I8" s="41">
        <v>0</v>
      </c>
      <c r="J8" s="41">
        <v>0</v>
      </c>
      <c r="K8" s="41">
        <v>1</v>
      </c>
      <c r="L8" s="41">
        <v>1265</v>
      </c>
      <c r="M8" s="42">
        <f t="shared" si="0"/>
        <v>594076</v>
      </c>
      <c r="N8" s="26"/>
      <c r="O8" s="4"/>
    </row>
    <row r="9" spans="2:15" ht="15.75" x14ac:dyDescent="0.25">
      <c r="B9" s="43">
        <f>k_total_tec_0325!B10</f>
        <v>5</v>
      </c>
      <c r="C9" s="40" t="str">
        <f>k_total_tec_0325!C10</f>
        <v>VITAL</v>
      </c>
      <c r="D9" s="41">
        <v>1060148</v>
      </c>
      <c r="E9" s="75">
        <v>96</v>
      </c>
      <c r="F9" s="41">
        <v>0</v>
      </c>
      <c r="G9" s="41">
        <v>4</v>
      </c>
      <c r="H9" s="41">
        <v>340</v>
      </c>
      <c r="I9" s="41">
        <v>0</v>
      </c>
      <c r="J9" s="41">
        <v>0</v>
      </c>
      <c r="K9" s="41">
        <v>0</v>
      </c>
      <c r="L9" s="41">
        <v>1260</v>
      </c>
      <c r="M9" s="42">
        <f t="shared" si="0"/>
        <v>1060976</v>
      </c>
      <c r="N9" s="26"/>
      <c r="O9" s="4"/>
    </row>
    <row r="10" spans="2:15" ht="15.75" x14ac:dyDescent="0.25">
      <c r="B10" s="43">
        <f>k_total_tec_0325!B11</f>
        <v>6</v>
      </c>
      <c r="C10" s="40" t="str">
        <f>k_total_tec_0325!C11</f>
        <v>ARIPI</v>
      </c>
      <c r="D10" s="41">
        <v>899444</v>
      </c>
      <c r="E10" s="75">
        <v>42</v>
      </c>
      <c r="F10" s="41">
        <v>11</v>
      </c>
      <c r="G10" s="41">
        <v>6</v>
      </c>
      <c r="H10" s="41">
        <v>302</v>
      </c>
      <c r="I10" s="41">
        <v>1</v>
      </c>
      <c r="J10" s="41">
        <v>0</v>
      </c>
      <c r="K10" s="41">
        <v>0</v>
      </c>
      <c r="L10" s="41">
        <v>1260</v>
      </c>
      <c r="M10" s="42">
        <f t="shared" si="0"/>
        <v>900378</v>
      </c>
      <c r="N10" s="26"/>
      <c r="O10" s="4"/>
    </row>
    <row r="11" spans="2:15" ht="15.75" x14ac:dyDescent="0.25">
      <c r="B11" s="43">
        <f>k_total_tec_0325!B12</f>
        <v>7</v>
      </c>
      <c r="C11" s="40" t="str">
        <f>k_total_tec_0325!C12</f>
        <v>NN</v>
      </c>
      <c r="D11" s="41">
        <v>2118415</v>
      </c>
      <c r="E11" s="75">
        <v>41</v>
      </c>
      <c r="F11" s="41">
        <v>149</v>
      </c>
      <c r="G11" s="41">
        <v>62</v>
      </c>
      <c r="H11" s="41">
        <v>1090</v>
      </c>
      <c r="I11" s="41">
        <v>0</v>
      </c>
      <c r="J11" s="41">
        <v>0</v>
      </c>
      <c r="K11" s="41">
        <v>2</v>
      </c>
      <c r="L11" s="41">
        <v>1260</v>
      </c>
      <c r="M11" s="42">
        <f t="shared" si="0"/>
        <v>2118757</v>
      </c>
      <c r="N11" s="27"/>
      <c r="O11" s="4"/>
    </row>
    <row r="12" spans="2:15" ht="15.75" thickBot="1" x14ac:dyDescent="0.3">
      <c r="B12" s="112" t="s">
        <v>43</v>
      </c>
      <c r="C12" s="113"/>
      <c r="D12" s="37">
        <f t="shared" ref="D12:M12" si="1">SUM(D5:D11)</f>
        <v>8324769</v>
      </c>
      <c r="E12" s="37">
        <f t="shared" si="1"/>
        <v>390</v>
      </c>
      <c r="F12" s="37">
        <f t="shared" si="1"/>
        <v>390</v>
      </c>
      <c r="G12" s="37">
        <f t="shared" si="1"/>
        <v>133</v>
      </c>
      <c r="H12" s="37">
        <f t="shared" si="1"/>
        <v>3248</v>
      </c>
      <c r="I12" s="37">
        <f t="shared" si="1"/>
        <v>1</v>
      </c>
      <c r="J12" s="37">
        <f t="shared" si="1"/>
        <v>1</v>
      </c>
      <c r="K12" s="37">
        <f t="shared" si="1"/>
        <v>4</v>
      </c>
      <c r="L12" s="37">
        <f t="shared" si="1"/>
        <v>8825</v>
      </c>
      <c r="M12" s="38">
        <f t="shared" si="1"/>
        <v>8330485</v>
      </c>
      <c r="N12" s="4"/>
      <c r="O12" s="4"/>
    </row>
    <row r="13" spans="2:15" x14ac:dyDescent="0.2">
      <c r="D13" s="4"/>
      <c r="F13" s="4"/>
      <c r="J13" s="4"/>
      <c r="L13" s="4"/>
    </row>
    <row r="14" spans="2:15" x14ac:dyDescent="0.2">
      <c r="F14" s="4"/>
    </row>
    <row r="15" spans="2:15" x14ac:dyDescent="0.2">
      <c r="D15" s="4"/>
    </row>
    <row r="16" spans="2:15" x14ac:dyDescent="0.2">
      <c r="D16" s="4"/>
    </row>
    <row r="17" spans="3:11" x14ac:dyDescent="0.2">
      <c r="D17" s="4"/>
    </row>
    <row r="18" spans="3:11" ht="18" x14ac:dyDescent="0.25">
      <c r="C18" s="1"/>
      <c r="D18" s="1"/>
      <c r="F18" s="4"/>
      <c r="G18" s="4"/>
      <c r="H18" s="4"/>
      <c r="I18" s="4"/>
      <c r="J18" s="4"/>
      <c r="K18" s="4"/>
    </row>
    <row r="19" spans="3:11" ht="18" x14ac:dyDescent="0.25">
      <c r="C19" s="1"/>
      <c r="D19" s="1"/>
      <c r="F19" s="4"/>
      <c r="G19" s="4"/>
      <c r="H19" s="4"/>
      <c r="I19" s="4"/>
      <c r="J19" s="4"/>
      <c r="K19" s="4"/>
    </row>
    <row r="20" spans="3:11" ht="18" x14ac:dyDescent="0.25">
      <c r="C20" s="1"/>
      <c r="D20" s="1"/>
      <c r="F20" s="4"/>
      <c r="G20" s="4"/>
      <c r="H20" s="4"/>
      <c r="I20" s="4"/>
      <c r="J20" s="4"/>
      <c r="K20" s="4"/>
    </row>
    <row r="21" spans="3:11" ht="18" x14ac:dyDescent="0.25">
      <c r="C21" s="1"/>
      <c r="D21" s="1"/>
      <c r="F21" s="4"/>
      <c r="G21" s="4"/>
      <c r="H21" s="4"/>
      <c r="I21" s="4"/>
      <c r="J21" s="4"/>
      <c r="K21" s="4"/>
    </row>
    <row r="22" spans="3:11" ht="18" x14ac:dyDescent="0.25">
      <c r="C22" s="1"/>
      <c r="D22" s="1"/>
      <c r="F22" s="4"/>
      <c r="G22" s="4"/>
      <c r="H22" s="4"/>
      <c r="I22" s="4"/>
      <c r="J22" s="4"/>
      <c r="K22" s="4"/>
    </row>
    <row r="23" spans="3:11" ht="18" x14ac:dyDescent="0.25">
      <c r="C23" s="1"/>
      <c r="D23" s="1"/>
      <c r="F23" s="4"/>
      <c r="G23" s="4"/>
      <c r="H23" s="4"/>
      <c r="I23" s="4"/>
      <c r="J23" s="4"/>
      <c r="K23" s="4"/>
    </row>
    <row r="24" spans="3:11" ht="18" x14ac:dyDescent="0.25">
      <c r="C24" s="1"/>
      <c r="D24" s="1"/>
      <c r="F24" s="4"/>
      <c r="G24" s="4"/>
      <c r="H24" s="4"/>
      <c r="I24" s="4"/>
      <c r="J24" s="4"/>
      <c r="K24" s="4"/>
    </row>
    <row r="25" spans="3:11" ht="18" x14ac:dyDescent="0.25">
      <c r="C25" s="1"/>
      <c r="D25" s="1"/>
      <c r="F25" s="4"/>
      <c r="G25" s="4"/>
      <c r="H25" s="4"/>
      <c r="I25" s="4"/>
      <c r="J25" s="4"/>
      <c r="K25" s="4"/>
    </row>
    <row r="26" spans="3:11" x14ac:dyDescent="0.25">
      <c r="C26" s="1"/>
      <c r="D26" s="1"/>
      <c r="F26" s="4"/>
      <c r="G26" s="4"/>
      <c r="H26" s="4"/>
      <c r="I26" s="4"/>
      <c r="J26" s="4"/>
      <c r="K26" s="4"/>
    </row>
    <row r="27" spans="3:11" ht="18" x14ac:dyDescent="0.25">
      <c r="C27" s="1"/>
      <c r="D27" s="1"/>
      <c r="F27" s="4"/>
      <c r="G27" s="4"/>
      <c r="H27" s="4"/>
      <c r="I27" s="4"/>
      <c r="J27" s="4"/>
      <c r="K27" s="4"/>
    </row>
    <row r="28" spans="3:11" ht="18" x14ac:dyDescent="0.25">
      <c r="C28" s="1"/>
      <c r="D28" s="1"/>
      <c r="F28" s="4"/>
      <c r="G28" s="4"/>
      <c r="H28" s="4"/>
      <c r="I28" s="4"/>
      <c r="J28" s="4"/>
      <c r="K28" s="4"/>
    </row>
    <row r="29" spans="3:11" ht="18" x14ac:dyDescent="0.25">
      <c r="C29" s="1"/>
      <c r="D29" s="1"/>
      <c r="F29" s="4"/>
      <c r="G29" s="4"/>
      <c r="H29" s="4"/>
      <c r="I29" s="4"/>
      <c r="J29" s="4"/>
      <c r="K29" s="4"/>
    </row>
    <row r="30" spans="3:11" ht="18" x14ac:dyDescent="0.25">
      <c r="C30" s="1"/>
      <c r="D30" s="1"/>
      <c r="F30" s="4"/>
      <c r="G30" s="4"/>
      <c r="H30" s="4"/>
      <c r="I30" s="4"/>
      <c r="J30" s="4"/>
      <c r="K30" s="4"/>
    </row>
    <row r="31" spans="3:11" ht="18" x14ac:dyDescent="0.25">
      <c r="C31" s="1"/>
      <c r="D31" s="1"/>
      <c r="F31" s="4"/>
      <c r="G31" s="4"/>
      <c r="H31" s="4"/>
      <c r="I31" s="4"/>
      <c r="J31" s="4"/>
      <c r="K31" s="4"/>
    </row>
    <row r="32" spans="3:11" ht="18" x14ac:dyDescent="0.25">
      <c r="C32" s="1"/>
      <c r="D32" s="1"/>
      <c r="F32" s="4"/>
      <c r="G32" s="4"/>
      <c r="H32" s="4"/>
      <c r="I32" s="4"/>
      <c r="J32" s="4"/>
      <c r="K32" s="4"/>
    </row>
    <row r="33" spans="3:11" ht="18" x14ac:dyDescent="0.25">
      <c r="C33" s="1"/>
      <c r="D33" s="1"/>
      <c r="F33" s="4"/>
      <c r="G33" s="4"/>
      <c r="H33" s="4"/>
      <c r="I33" s="4"/>
      <c r="J33" s="4"/>
      <c r="K33" s="4"/>
    </row>
  </sheetData>
  <mergeCells count="11">
    <mergeCell ref="B3:B4"/>
    <mergeCell ref="B12:C12"/>
    <mergeCell ref="L3:L4"/>
    <mergeCell ref="C3:C4"/>
    <mergeCell ref="M3:M4"/>
    <mergeCell ref="D3:D4"/>
    <mergeCell ref="B2:M2"/>
    <mergeCell ref="G3:G4"/>
    <mergeCell ref="H3:K3"/>
    <mergeCell ref="E3:E4"/>
    <mergeCell ref="F3:F4"/>
  </mergeCells>
  <phoneticPr fontId="0" type="noConversion"/>
  <printOptions horizontalCentered="1" verticalCentered="1"/>
  <pageMargins left="0" right="0" top="0"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6"/>
  <sheetViews>
    <sheetView workbookViewId="0">
      <selection activeCell="L40" sqref="L40"/>
    </sheetView>
  </sheetViews>
  <sheetFormatPr defaultRowHeight="12.75" x14ac:dyDescent="0.2"/>
  <cols>
    <col min="2" max="4" width="16.140625" customWidth="1"/>
    <col min="5" max="9" width="10.140625" bestFit="1" customWidth="1"/>
    <col min="10" max="10" width="13.140625" customWidth="1"/>
    <col min="11" max="12" width="12.5703125" customWidth="1"/>
    <col min="13" max="13" width="11.7109375" customWidth="1"/>
  </cols>
  <sheetData>
    <row r="1" spans="2:13" ht="13.5" thickBot="1" x14ac:dyDescent="0.25"/>
    <row r="2" spans="2:13" ht="25.5" x14ac:dyDescent="0.2">
      <c r="B2" s="76" t="s">
        <v>198</v>
      </c>
      <c r="C2" s="54" t="s">
        <v>262</v>
      </c>
      <c r="D2" s="54" t="s">
        <v>263</v>
      </c>
      <c r="E2" s="54" t="s">
        <v>264</v>
      </c>
      <c r="F2" s="54" t="s">
        <v>265</v>
      </c>
      <c r="G2" s="54" t="s">
        <v>266</v>
      </c>
      <c r="H2" s="54" t="s">
        <v>267</v>
      </c>
      <c r="I2" s="54" t="s">
        <v>268</v>
      </c>
      <c r="J2" s="54" t="s">
        <v>269</v>
      </c>
      <c r="K2" s="54" t="s">
        <v>270</v>
      </c>
      <c r="L2" s="54" t="s">
        <v>271</v>
      </c>
      <c r="M2" s="55" t="s">
        <v>272</v>
      </c>
    </row>
    <row r="3" spans="2:13" ht="15.75" thickBot="1" x14ac:dyDescent="0.3">
      <c r="B3" s="77">
        <v>8179259</v>
      </c>
      <c r="C3" s="78">
        <v>8188758</v>
      </c>
      <c r="D3" s="78">
        <v>8193955</v>
      </c>
      <c r="E3" s="78">
        <v>8201882</v>
      </c>
      <c r="F3" s="78">
        <v>8208734</v>
      </c>
      <c r="G3" s="78">
        <v>8215122</v>
      </c>
      <c r="H3" s="78">
        <v>8222824</v>
      </c>
      <c r="I3" s="78">
        <v>8230149</v>
      </c>
      <c r="J3" s="78">
        <v>8246868</v>
      </c>
      <c r="K3" s="78">
        <v>8271036</v>
      </c>
      <c r="L3" s="78">
        <v>8286860</v>
      </c>
      <c r="M3" s="79">
        <v>8302162</v>
      </c>
    </row>
    <row r="4" spans="2:13" ht="13.5" thickBot="1" x14ac:dyDescent="0.25">
      <c r="B4" s="116"/>
      <c r="C4" s="117"/>
      <c r="D4" s="117"/>
      <c r="E4" s="118"/>
      <c r="F4" s="118"/>
      <c r="G4" s="118"/>
      <c r="H4" s="118"/>
      <c r="I4" s="118"/>
      <c r="J4" s="118"/>
      <c r="K4" s="118"/>
      <c r="L4" s="118"/>
      <c r="M4" s="119"/>
    </row>
    <row r="5" spans="2:13" x14ac:dyDescent="0.2">
      <c r="B5" s="76" t="s">
        <v>157</v>
      </c>
      <c r="C5" s="54" t="s">
        <v>162</v>
      </c>
      <c r="D5" s="55" t="s">
        <v>174</v>
      </c>
    </row>
    <row r="6" spans="2:13" ht="15.75" thickBot="1" x14ac:dyDescent="0.3">
      <c r="B6" s="77">
        <v>8314780</v>
      </c>
      <c r="C6" s="78">
        <v>8324769</v>
      </c>
      <c r="D6" s="79">
        <v>8330485</v>
      </c>
    </row>
  </sheetData>
  <mergeCells count="1">
    <mergeCell ref="B4:M4"/>
  </mergeCells>
  <phoneticPr fontId="0"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M6"/>
  <sheetViews>
    <sheetView workbookViewId="0">
      <selection activeCell="M16" sqref="M16"/>
    </sheetView>
  </sheetViews>
  <sheetFormatPr defaultRowHeight="12.75" x14ac:dyDescent="0.2"/>
  <cols>
    <col min="2" max="4" width="16.7109375" customWidth="1"/>
    <col min="5" max="9" width="10.140625" bestFit="1" customWidth="1"/>
    <col min="10" max="10" width="13.42578125" customWidth="1"/>
    <col min="11" max="11" width="13" customWidth="1"/>
    <col min="12" max="12" width="11.85546875" customWidth="1"/>
    <col min="13" max="13" width="12" customWidth="1"/>
  </cols>
  <sheetData>
    <row r="1" spans="2:13" ht="13.5" thickBot="1" x14ac:dyDescent="0.25"/>
    <row r="2" spans="2:13" ht="38.25" x14ac:dyDescent="0.2">
      <c r="B2" s="76" t="s">
        <v>273</v>
      </c>
      <c r="C2" s="54" t="s">
        <v>262</v>
      </c>
      <c r="D2" s="54" t="s">
        <v>263</v>
      </c>
      <c r="E2" s="54" t="s">
        <v>274</v>
      </c>
      <c r="F2" s="54" t="s">
        <v>265</v>
      </c>
      <c r="G2" s="54" t="s">
        <v>266</v>
      </c>
      <c r="H2" s="54" t="s">
        <v>275</v>
      </c>
      <c r="I2" s="54" t="s">
        <v>276</v>
      </c>
      <c r="J2" s="54" t="s">
        <v>269</v>
      </c>
      <c r="K2" s="54" t="s">
        <v>270</v>
      </c>
      <c r="L2" s="54" t="s">
        <v>271</v>
      </c>
      <c r="M2" s="55" t="s">
        <v>272</v>
      </c>
    </row>
    <row r="3" spans="2:13" ht="15.75" thickBot="1" x14ac:dyDescent="0.3">
      <c r="B3" s="77">
        <v>4196756</v>
      </c>
      <c r="C3" s="78">
        <v>4209880</v>
      </c>
      <c r="D3" s="78">
        <v>4218658</v>
      </c>
      <c r="E3" s="78">
        <v>4230081</v>
      </c>
      <c r="F3" s="78">
        <v>4240051</v>
      </c>
      <c r="G3" s="78">
        <v>4250445</v>
      </c>
      <c r="H3" s="78">
        <v>4261778</v>
      </c>
      <c r="I3" s="78">
        <v>4272476</v>
      </c>
      <c r="J3" s="78">
        <v>4292543</v>
      </c>
      <c r="K3" s="78">
        <v>4320114</v>
      </c>
      <c r="L3" s="78">
        <v>4339447</v>
      </c>
      <c r="M3" s="79">
        <v>4357615</v>
      </c>
    </row>
    <row r="4" spans="2:13" ht="13.5" thickBot="1" x14ac:dyDescent="0.25">
      <c r="B4" s="116"/>
      <c r="C4" s="117"/>
      <c r="D4" s="117"/>
      <c r="E4" s="118"/>
      <c r="F4" s="118"/>
      <c r="G4" s="118"/>
      <c r="H4" s="118"/>
      <c r="I4" s="118"/>
      <c r="J4" s="118"/>
      <c r="K4" s="118"/>
      <c r="L4" s="118"/>
      <c r="M4" s="119"/>
    </row>
    <row r="5" spans="2:13" x14ac:dyDescent="0.2">
      <c r="B5" s="76" t="s">
        <v>158</v>
      </c>
      <c r="C5" s="54" t="s">
        <v>163</v>
      </c>
      <c r="D5" s="55" t="s">
        <v>174</v>
      </c>
    </row>
    <row r="6" spans="2:13" ht="15.75" thickBot="1" x14ac:dyDescent="0.3">
      <c r="B6" s="77">
        <v>4373417</v>
      </c>
      <c r="C6" s="78">
        <v>4386318</v>
      </c>
      <c r="D6" s="79">
        <v>4395143</v>
      </c>
    </row>
  </sheetData>
  <mergeCells count="1">
    <mergeCell ref="B4:M4"/>
  </mergeCells>
  <phoneticPr fontId="0" type="noConversion"/>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vt:i4>
      </vt:variant>
    </vt:vector>
  </HeadingPairs>
  <TitlesOfParts>
    <vt:vector size="21" baseType="lpstr">
      <vt:lpstr>k_total_tec_0325</vt:lpstr>
      <vt:lpstr>regularizati_0325</vt:lpstr>
      <vt:lpstr>evolutie_rp_0325</vt:lpstr>
      <vt:lpstr>sume_euro_0325</vt:lpstr>
      <vt:lpstr>sume_euro_0325_graf</vt:lpstr>
      <vt:lpstr>evolutie_contrib_0325</vt:lpstr>
      <vt:lpstr>part_fonduri_0325</vt:lpstr>
      <vt:lpstr>evolutie_rp_0325_graf</vt:lpstr>
      <vt:lpstr>evolutie_aleatorii_0325_graf</vt:lpstr>
      <vt:lpstr>participanti_judete_0325</vt:lpstr>
      <vt:lpstr>participanti_jud_dom_0325</vt:lpstr>
      <vt:lpstr>conturi_goale_0325</vt:lpstr>
      <vt:lpstr>rp_sexe_0325</vt:lpstr>
      <vt:lpstr>Sheet2</vt:lpstr>
      <vt:lpstr>rp_varste_sexe_0325</vt:lpstr>
      <vt:lpstr>Sheet3</vt:lpstr>
      <vt:lpstr>k_total_tec_0325!Print_Area</vt:lpstr>
      <vt:lpstr>part_fonduri_0325!Print_Area</vt:lpstr>
      <vt:lpstr>participanti_judete_0325!Print_Area</vt:lpstr>
      <vt:lpstr>rp_sexe_0325!Print_Area</vt:lpstr>
      <vt:lpstr>rp_varste_sexe_0325!Print_Area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2025-06-23T08:23:53Z</cp:lastPrinted>
  <dcterms:created xsi:type="dcterms:W3CDTF">2008-08-08T07:39:32Z</dcterms:created>
  <dcterms:modified xsi:type="dcterms:W3CDTF">2025-06-23T08:24:22Z</dcterms:modified>
</cp:coreProperties>
</file>