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485" tabRatio="860"/>
  </bookViews>
  <sheets>
    <sheet name="k_total_tec_0124" sheetId="23" r:id="rId1"/>
    <sheet name="regularizati_0124" sheetId="31" r:id="rId2"/>
    <sheet name="evolutie_rp_0124" sheetId="1" r:id="rId3"/>
    <sheet name="sume_euro_0124" sheetId="15" r:id="rId4"/>
    <sheet name="sume_euro_0124_graf" sheetId="16" r:id="rId5"/>
    <sheet name="evolutie_contrib_0124" sheetId="25" r:id="rId6"/>
    <sheet name="part_fonduri_0124" sheetId="24" r:id="rId7"/>
    <sheet name="evolutie_rp_0124_graf" sheetId="13" r:id="rId8"/>
    <sheet name="evolutie_aleatorii_0124_graf" sheetId="14" r:id="rId9"/>
    <sheet name="participanti_judete_0124" sheetId="17" r:id="rId10"/>
    <sheet name="participanti_jud_dom_0124" sheetId="32" r:id="rId11"/>
    <sheet name="conturi_goale_0124" sheetId="30" r:id="rId12"/>
    <sheet name="rp_sexe_0124" sheetId="26" r:id="rId13"/>
    <sheet name="Sheet2" sheetId="34" r:id="rId14"/>
    <sheet name="rp_varste_sexe_0124" sheetId="28" r:id="rId15"/>
    <sheet name="Sheet1" sheetId="33" r:id="rId16"/>
  </sheets>
  <externalReferences>
    <externalReference r:id="rId17"/>
  </externalReferences>
  <definedNames>
    <definedName name="_xlnm.Print_Area" localSheetId="5">evolutie_contrib_0124!#REF!</definedName>
    <definedName name="_xlnm.Print_Area" localSheetId="2">evolutie_rp_0124!#REF!</definedName>
    <definedName name="_xlnm.Print_Area" localSheetId="0">k_total_tec_0124!$B$2:$K$16</definedName>
    <definedName name="_xlnm.Print_Area" localSheetId="6">part_fonduri_0124!$B$2:$M$12</definedName>
    <definedName name="_xlnm.Print_Area" localSheetId="10">participanti_jud_dom_0124!#REF!</definedName>
    <definedName name="_xlnm.Print_Area" localSheetId="9">participanti_judete_0124!$B$2:$E$48</definedName>
    <definedName name="_xlnm.Print_Area" localSheetId="12">rp_sexe_0124!$B$2:$F$12</definedName>
    <definedName name="_xlnm.Print_Area" localSheetId="14">rp_varste_sexe_0124!$B$2:$P$14</definedName>
    <definedName name="_xlnm.Print_Area" localSheetId="3">sume_euro_0124!#REF!</definedName>
  </definedNames>
  <calcPr calcId="125725"/>
</workbook>
</file>

<file path=xl/calcChain.xml><?xml version="1.0" encoding="utf-8"?>
<calcChain xmlns="http://schemas.openxmlformats.org/spreadsheetml/2006/main">
  <c r="O13" i="15"/>
  <c r="N13"/>
  <c r="M13"/>
  <c r="L13"/>
  <c r="K13"/>
  <c r="J13"/>
  <c r="I13"/>
  <c r="H13"/>
  <c r="G13"/>
  <c r="F13"/>
  <c r="E13"/>
  <c r="D13"/>
  <c r="P12"/>
  <c r="P11"/>
  <c r="P10"/>
  <c r="P9"/>
  <c r="P8"/>
  <c r="P7"/>
  <c r="P6"/>
  <c r="P13"/>
  <c r="D23" i="1"/>
  <c r="O12"/>
  <c r="N12"/>
  <c r="M12"/>
  <c r="L12"/>
  <c r="K12"/>
  <c r="J12"/>
  <c r="I12"/>
  <c r="H12"/>
  <c r="G12"/>
  <c r="F12"/>
  <c r="E12"/>
  <c r="D12"/>
  <c r="F7" i="31"/>
  <c r="F8"/>
  <c r="F9"/>
  <c r="F10"/>
  <c r="F11"/>
  <c r="F12"/>
  <c r="F6"/>
  <c r="D48" i="17"/>
  <c r="E20" s="1"/>
  <c r="G13" i="31"/>
  <c r="H9" s="1"/>
  <c r="I8"/>
  <c r="E7" i="28"/>
  <c r="F7"/>
  <c r="F14" s="1"/>
  <c r="G7"/>
  <c r="G14" s="1"/>
  <c r="H7"/>
  <c r="E8"/>
  <c r="D8" s="1"/>
  <c r="F8"/>
  <c r="G8"/>
  <c r="H8"/>
  <c r="E9"/>
  <c r="F9"/>
  <c r="G9"/>
  <c r="D9"/>
  <c r="H9"/>
  <c r="E10"/>
  <c r="D10" s="1"/>
  <c r="F10"/>
  <c r="G10"/>
  <c r="H10"/>
  <c r="E11"/>
  <c r="D11" s="1"/>
  <c r="F11"/>
  <c r="G11"/>
  <c r="H11"/>
  <c r="E12"/>
  <c r="F12"/>
  <c r="G12"/>
  <c r="H12"/>
  <c r="D12"/>
  <c r="E13"/>
  <c r="D13" s="1"/>
  <c r="F13"/>
  <c r="G13"/>
  <c r="H13"/>
  <c r="M5" i="24"/>
  <c r="M6"/>
  <c r="M7"/>
  <c r="M8"/>
  <c r="M9"/>
  <c r="M10"/>
  <c r="M11"/>
  <c r="D53" i="32"/>
  <c r="J12" i="24"/>
  <c r="L12"/>
  <c r="K12"/>
  <c r="F13" i="23"/>
  <c r="K14" i="28"/>
  <c r="O14"/>
  <c r="K7" i="23"/>
  <c r="K8"/>
  <c r="K9"/>
  <c r="K10"/>
  <c r="K11"/>
  <c r="K12"/>
  <c r="K6"/>
  <c r="K13" s="1"/>
  <c r="I6"/>
  <c r="I13" s="1"/>
  <c r="I7"/>
  <c r="I8"/>
  <c r="I9"/>
  <c r="I10"/>
  <c r="I11"/>
  <c r="I12"/>
  <c r="E37" i="17"/>
  <c r="D12" i="24"/>
  <c r="E13" i="23"/>
  <c r="D13"/>
  <c r="D11" i="26"/>
  <c r="D10"/>
  <c r="D9"/>
  <c r="D8"/>
  <c r="D6"/>
  <c r="D5"/>
  <c r="D12" s="1"/>
  <c r="D7"/>
  <c r="E12"/>
  <c r="F12"/>
  <c r="K13" i="31"/>
  <c r="J13"/>
  <c r="D13"/>
  <c r="E13"/>
  <c r="F13" s="1"/>
  <c r="I12"/>
  <c r="C11"/>
  <c r="C10"/>
  <c r="C9"/>
  <c r="C8"/>
  <c r="I7"/>
  <c r="C7"/>
  <c r="I6"/>
  <c r="B6"/>
  <c r="J13" i="23"/>
  <c r="G13"/>
  <c r="H13"/>
  <c r="C12" i="28"/>
  <c r="C11"/>
  <c r="C10"/>
  <c r="C9"/>
  <c r="C8"/>
  <c r="C7"/>
  <c r="B7"/>
  <c r="C10" i="26"/>
  <c r="C9"/>
  <c r="C8"/>
  <c r="C7"/>
  <c r="C6"/>
  <c r="C5"/>
  <c r="B5"/>
  <c r="C11" i="24"/>
  <c r="C10"/>
  <c r="C9"/>
  <c r="C8"/>
  <c r="C7"/>
  <c r="C6"/>
  <c r="C5"/>
  <c r="B5"/>
  <c r="E12"/>
  <c r="F12"/>
  <c r="G12"/>
  <c r="H12"/>
  <c r="I12"/>
  <c r="H14" i="28"/>
  <c r="I14"/>
  <c r="J14"/>
  <c r="L14"/>
  <c r="M14"/>
  <c r="N14"/>
  <c r="P14"/>
  <c r="H11" i="31"/>
  <c r="H10"/>
  <c r="E43" i="17"/>
  <c r="E42"/>
  <c r="E46"/>
  <c r="E13"/>
  <c r="E28"/>
  <c r="E41"/>
  <c r="E24"/>
  <c r="E14"/>
  <c r="E19"/>
  <c r="E26"/>
  <c r="E40"/>
  <c r="E29"/>
  <c r="E12"/>
  <c r="E8"/>
  <c r="E18"/>
  <c r="E23"/>
  <c r="E10"/>
  <c r="E7"/>
  <c r="E27"/>
  <c r="E11"/>
  <c r="E44"/>
  <c r="E17"/>
  <c r="E35"/>
  <c r="E38"/>
  <c r="E6"/>
  <c r="E16"/>
  <c r="E34"/>
  <c r="E36"/>
  <c r="M12" i="24"/>
  <c r="B8" i="28"/>
  <c r="B6" i="26"/>
  <c r="B6" i="24"/>
  <c r="B7" i="26"/>
  <c r="B7" i="24"/>
  <c r="B9" i="28"/>
  <c r="B8" i="26"/>
  <c r="B10" i="28"/>
  <c r="B8" i="24"/>
  <c r="B9"/>
  <c r="B11" i="28"/>
  <c r="B9" i="26"/>
  <c r="B10"/>
  <c r="B12" i="28"/>
  <c r="B10" i="24"/>
  <c r="B11" i="26"/>
  <c r="B13" i="28"/>
  <c r="B11" i="24"/>
  <c r="H6" i="31"/>
  <c r="D7" i="28" l="1"/>
  <c r="D14" s="1"/>
  <c r="E14"/>
  <c r="E25" i="17"/>
  <c r="E33"/>
  <c r="E15"/>
  <c r="E21"/>
  <c r="E31"/>
  <c r="E22"/>
  <c r="E39"/>
  <c r="E30"/>
  <c r="E5"/>
  <c r="E32"/>
  <c r="E45"/>
  <c r="E9"/>
  <c r="E48"/>
  <c r="E47"/>
  <c r="H12" i="31"/>
  <c r="H13"/>
  <c r="I13"/>
  <c r="H7"/>
  <c r="H8"/>
</calcChain>
</file>

<file path=xl/sharedStrings.xml><?xml version="1.0" encoding="utf-8"?>
<sst xmlns="http://schemas.openxmlformats.org/spreadsheetml/2006/main" count="507" uniqueCount="280">
  <si>
    <t>APRILIE 2023</t>
  </si>
  <si>
    <t>Aprilie 2023</t>
  </si>
  <si>
    <t xml:space="preserve">1Euro 4,9705 BNR 18/10/2023)              </t>
  </si>
  <si>
    <t>OCTOMBRIE 2023</t>
  </si>
  <si>
    <t>Octombrie 2023</t>
  </si>
  <si>
    <t>octombrie 2023</t>
  </si>
  <si>
    <t>BCR</t>
  </si>
  <si>
    <t>BRD</t>
  </si>
  <si>
    <t>Total</t>
  </si>
  <si>
    <t>Fond</t>
  </si>
  <si>
    <t>Nr. crt.</t>
  </si>
  <si>
    <t xml:space="preserve">1Euro 4,9731 BNR 18/05/2023)              </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</si>
  <si>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</si>
  <si>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</si>
  <si>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</si>
  <si>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</si>
  <si>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</si>
  <si>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</si>
  <si>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</si>
  <si>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</si>
  <si>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</si>
  <si>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</si>
  <si>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</si>
  <si>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</si>
  <si>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</si>
  <si>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</si>
  <si>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</si>
  <si>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</si>
  <si>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</si>
  <si>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</si>
  <si>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</si>
  <si>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</si>
  <si>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</si>
  <si>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</si>
  <si>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</si>
  <si>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</si>
  <si>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</si>
  <si>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</si>
  <si>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</si>
  <si>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</si>
  <si>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</si>
  <si>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</si>
  <si>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</si>
  <si>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</si>
  <si>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</si>
  <si>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</si>
  <si>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</si>
  <si>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</si>
  <si>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</si>
  <si>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</si>
  <si>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</si>
  <si>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</si>
  <si>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</si>
  <si>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</si>
  <si>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</si>
  <si>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</si>
  <si>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</si>
  <si>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</si>
  <si>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</si>
  <si>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</si>
  <si>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</si>
  <si>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</si>
  <si>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</si>
  <si>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</si>
  <si>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</si>
  <si>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</si>
  <si>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</si>
  <si>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</si>
  <si>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</si>
  <si>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</si>
  <si>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</si>
  <si>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</si>
  <si>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</si>
  <si>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</si>
  <si>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</si>
  <si>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</si>
  <si>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</si>
  <si>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</si>
  <si>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</si>
  <si>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</si>
  <si>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</si>
  <si>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</si>
  <si>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</si>
  <si>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</si>
  <si>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</si>
  <si>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</si>
  <si>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</si>
  <si>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</si>
  <si>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</si>
  <si>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</si>
  <si>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</si>
  <si>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</si>
  <si>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</si>
  <si>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</si>
  <si>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</si>
  <si>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</si>
  <si>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</si>
  <si>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</si>
  <si>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</si>
  <si>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</si>
  <si>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</si>
  <si>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</si>
  <si>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</si>
  <si>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</si>
  <si>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</si>
  <si>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</si>
  <si>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</si>
  <si>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</si>
  <si>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</si>
  <si>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</si>
  <si>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</si>
  <si>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</si>
  <si>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august 2023</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</si>
  <si>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</si>
  <si>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</si>
  <si>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</si>
  <si>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</si>
  <si>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</si>
  <si>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</si>
  <si>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</si>
  <si>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</si>
  <si>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Noiembrie 2023</t>
  </si>
  <si>
    <t xml:space="preserve">1Euro 4,9765 BNR 18/01/2024)              </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</si>
  <si>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</si>
  <si>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</si>
  <si>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</si>
  <si>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</si>
  <si>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</si>
  <si>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</si>
  <si>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</si>
  <si>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</si>
  <si>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</si>
  <si>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</si>
  <si>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</si>
  <si>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</si>
  <si>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</si>
  <si>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</si>
  <si>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</si>
  <si>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</si>
  <si>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</si>
  <si>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</si>
  <si>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</si>
  <si>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</si>
  <si>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</si>
  <si>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</si>
  <si>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</si>
  <si>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</si>
  <si>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</si>
  <si>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</si>
  <si>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</si>
  <si>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</si>
  <si>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</si>
  <si>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</si>
  <si>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</si>
  <si>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</si>
  <si>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</si>
  <si>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2023</t>
  </si>
  <si>
    <t>Ianuarie 2023</t>
  </si>
  <si>
    <t>ianuarie 2023</t>
  </si>
  <si>
    <t>ianuarie 2024</t>
  </si>
  <si>
    <t>Luna de referinta</t>
  </si>
  <si>
    <t xml:space="preserve">COMENZI </t>
  </si>
  <si>
    <t>martie 2023</t>
  </si>
  <si>
    <t xml:space="preserve">1Euro 4,9711 BNR 17/11/2023)              </t>
  </si>
  <si>
    <t xml:space="preserve">1Euro 4,9385 BNR 18/07/2023)              </t>
  </si>
  <si>
    <t>AUGUST 2023</t>
  </si>
  <si>
    <t>August 2023</t>
  </si>
  <si>
    <t>Numar de participanti pentru care se fac viramente in luna de referinta IANUARIE 2024</t>
  </si>
  <si>
    <t>MARTIE 2023</t>
  </si>
  <si>
    <t>Martie 2023</t>
  </si>
  <si>
    <t>noiembrie 2023</t>
  </si>
  <si>
    <t>mai 2023</t>
  </si>
  <si>
    <t xml:space="preserve">1Euro 4,9372 BNR 18/04/2023)              </t>
  </si>
  <si>
    <t xml:space="preserve">1Euro 4,9679 BNR 18/09/2023)              </t>
  </si>
  <si>
    <t>IANUARIE 2024</t>
  </si>
  <si>
    <t>Ianuarie 2024</t>
  </si>
  <si>
    <t>Numar participanti in Registrul Participantilor la luna de referinta  DECEMBRIE 2023</t>
  </si>
  <si>
    <t>Transferuri validate catre alte fonduri la luna de referinta IANUARIE 2024</t>
  </si>
  <si>
    <t>Transferuri validate de la alte fonduri la luna de referinta IANUARIE 2024</t>
  </si>
  <si>
    <t>Acte aderare validate pentru luna de referinta IANUARIE 2024</t>
  </si>
  <si>
    <t>Asigurati repartizati aleatoriu la luna de referinta IANUARIE 2024</t>
  </si>
  <si>
    <t>Numar participanti in Registrul participantilor dupa repartizarea aleatorie la luna de referinta   IANUARIE 2024</t>
  </si>
  <si>
    <t>Denumire CTP</t>
  </si>
  <si>
    <t>Alte nationalitati</t>
  </si>
  <si>
    <t>MAI 2023</t>
  </si>
  <si>
    <t>Mai 2023</t>
  </si>
  <si>
    <t>iulie 2023</t>
  </si>
  <si>
    <t>peste 45 de ani</t>
  </si>
  <si>
    <t>35-45 ani</t>
  </si>
  <si>
    <t xml:space="preserve">1Euro 4,9773 BNR 19/02/2024)              </t>
  </si>
  <si>
    <t>Preluati MapN acte aderare</t>
  </si>
  <si>
    <t>SEPTEMBRIE 2023</t>
  </si>
  <si>
    <t>Septembrie 2023</t>
  </si>
  <si>
    <t>septembrie 2023</t>
  </si>
  <si>
    <t>Preluati MapN repartizare aleatorie</t>
  </si>
  <si>
    <t xml:space="preserve">1Euro 4,9596 BNR 19/06/2023)              </t>
  </si>
  <si>
    <t>NOIEMBRIE 2023</t>
  </si>
  <si>
    <t>IULIE 2023</t>
  </si>
  <si>
    <t>Iulie 2023</t>
  </si>
  <si>
    <t>NN</t>
  </si>
  <si>
    <t>FEBRUARIE 2023</t>
  </si>
  <si>
    <t>Februarie 2023</t>
  </si>
  <si>
    <t>februarie 2023</t>
  </si>
  <si>
    <t>METROPOLITAN LIFE</t>
  </si>
  <si>
    <t>aprilie 2023</t>
  </si>
  <si>
    <t xml:space="preserve">1Euro 4,9442 BNR 18/08/2023)              </t>
  </si>
  <si>
    <t>DECEMBRIE 2023</t>
  </si>
  <si>
    <t>Decembrie 2023</t>
  </si>
  <si>
    <t>decembrie 2023</t>
  </si>
  <si>
    <t>IUNIE 2023</t>
  </si>
  <si>
    <t>Iunie 2023</t>
  </si>
  <si>
    <t>iunie 2023</t>
  </si>
  <si>
    <t>Numar participanti in registrul participantilor</t>
  </si>
  <si>
    <t xml:space="preserve">1Euro 4,9676 BNR 18/12/2023)              </t>
  </si>
  <si>
    <t xml:space="preserve">1Euro 4,9219 BNR 20/03/2023)              </t>
  </si>
  <si>
    <t>(BNR 18/03/2024)</t>
  </si>
  <si>
    <t xml:space="preserve">1Euro 4,9715 BNR 18/03/2024)              </t>
  </si>
  <si>
    <t>Situatie centralizatoare
privind numarul participantilor si contributiile virate la fondurile de pensii administrate privat
aferente lunii de referinta IANUARIE 2024</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</si>
  <si>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</si>
  <si>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</si>
  <si>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din care, Numar participanti pentru care s-au efectuat regularizari prin actualizarea cu datele primite de la angajatori</t>
    </r>
    <r>
      <rPr>
        <b/>
        <sz val="10"/>
        <color indexed="10"/>
        <rFont val="Arial"/>
        <family val="2"/>
      </rPr>
      <t xml:space="preserve"> (*)</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</si>
  <si>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</si>
  <si>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</si>
  <si>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IANUARIE 2024</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</si>
  <si>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</si>
  <si>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</si>
  <si>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</si>
  <si>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</si>
  <si>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</si>
  <si>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</si>
  <si>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</si>
  <si>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</si>
  <si>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 xml:space="preserve">1Euro 4,9711 
BNR (17/11/2023)              </t>
  </si>
  <si>
    <t xml:space="preserve">1Euro 4,9676 
BNR (18/12/2023)              </t>
  </si>
  <si>
    <t xml:space="preserve">1Euro 4,9765 
BNR (18/01/2024)              </t>
  </si>
  <si>
    <t xml:space="preserve">1Euro 4,9773 
BNR (19/02/2024)              </t>
  </si>
  <si>
    <t>Situatie centralizatoare                
privind valoarea in Euro a viramentelor catre fondurile de pensii administrate privat 
aferente lunilor de referinta 
IANUARIE 2023 - IANUARIE 2024</t>
  </si>
  <si>
    <t xml:space="preserve">1Euro 4,9715 
BNR (18/03/2024)              </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</si>
  <si>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</si>
  <si>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</si>
  <si>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</si>
  <si>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</si>
  <si>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</si>
  <si>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</si>
  <si>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</si>
  <si>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</si>
  <si>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 xml:space="preserve">1Euro 4,9711 
BNR 17/11/2023)              </t>
  </si>
  <si>
    <t xml:space="preserve">1Euro 4,9676 
BNR 18/12/2023)              </t>
  </si>
  <si>
    <t xml:space="preserve">1Euro 4,9765 
BNR 18/01/2024)              </t>
  </si>
  <si>
    <t xml:space="preserve">1Euro 4,9773 
BNR 19/02/2024)              </t>
  </si>
  <si>
    <t>Situatie centralizatoare               
privind evolutia contributiei medii in Euro la pilonul II a participantilor pana la luna de referinta 
IANUARIE 2024</t>
  </si>
  <si>
    <t xml:space="preserve">IANUARIE </t>
  </si>
  <si>
    <t xml:space="preserve">FEBRUARIE </t>
  </si>
  <si>
    <t xml:space="preserve">MARTIE </t>
  </si>
  <si>
    <t xml:space="preserve">APRILIE </t>
  </si>
  <si>
    <t xml:space="preserve">MAI </t>
  </si>
  <si>
    <t xml:space="preserve">IUNIE </t>
  </si>
  <si>
    <t>IULIE</t>
  </si>
  <si>
    <t xml:space="preserve">AUGUST </t>
  </si>
  <si>
    <t>SEPTEMBRIE</t>
  </si>
  <si>
    <t xml:space="preserve">OCTOMBRIE </t>
  </si>
  <si>
    <t xml:space="preserve">NOIEMBRIE </t>
  </si>
  <si>
    <t xml:space="preserve">DECEMBRIE </t>
  </si>
  <si>
    <t>IANUARIE 2022</t>
  </si>
  <si>
    <t>FEBRUARIE 2022</t>
  </si>
  <si>
    <t>MARTIE 2022</t>
  </si>
  <si>
    <t>APRILIE 2022</t>
  </si>
  <si>
    <t>MAI 2022</t>
  </si>
  <si>
    <t>IUNIE 2022</t>
  </si>
  <si>
    <t>IULIE 2022</t>
  </si>
  <si>
    <t>AUGUST 2022</t>
  </si>
  <si>
    <t>SEPTEMBRIE 2022</t>
  </si>
  <si>
    <t>OCTOMBRIE 2022</t>
  </si>
  <si>
    <t>NOIEMBRIE 2022</t>
  </si>
  <si>
    <t>DECEMBRIE 2022</t>
  </si>
  <si>
    <t>Situatie centralizatoare           
privind repartizarea participantilor dupa judetul 
angajatorului la luna de referinta 
IANUARIE 2024</t>
  </si>
  <si>
    <t>Situatie centralizatoare privind repartizarea participantilor
 dupa judetul de domiciliu pentru care se fac viramente 
la luna de referinta 
IANUARIE 2024</t>
  </si>
  <si>
    <t>Situatie centralizatoare privind numarul de participanti  
care nu figurează cu declaraţii depuse 
in sistemul public de pensii</t>
  </si>
  <si>
    <t>Situatie centralizatoare    
privind repartizarea pe sexe a participantilor    
aferente lunii de referinta 
IANUARIE 2024</t>
  </si>
  <si>
    <t>Situatie centralizatoare              
privind repartizarea pe sexe si varste a participantilor              
aferente lunii de referinta 
IANUARIE 2024</t>
  </si>
</sst>
</file>

<file path=xl/styles.xml><?xml version="1.0" encoding="utf-8"?>
<styleSheet xmlns="http://schemas.openxmlformats.org/spreadsheetml/2006/main">
  <numFmts count="1">
    <numFmt numFmtId="164" formatCode="#,##0.0000"/>
  </numFmts>
  <fonts count="23">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tint="0.39997558519241921"/>
        <bgColor indexed="64"/>
      </patternFill>
    </fill>
  </fills>
  <borders count="25">
    <border>
      <left/>
      <right/>
      <top/>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0" borderId="0"/>
    <xf numFmtId="0" fontId="6" fillId="0" borderId="0"/>
    <xf numFmtId="0" fontId="10" fillId="0" borderId="1" applyNumberFormat="0" applyFill="0" applyAlignment="0" applyProtection="0"/>
  </cellStyleXfs>
  <cellXfs count="136">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2" fillId="0" borderId="0" xfId="0" applyFont="1" applyFill="1" applyAlignment="1">
      <alignment horizontal="center" vertical="center" wrapText="1"/>
    </xf>
    <xf numFmtId="0" fontId="14" fillId="0" borderId="0" xfId="0" applyFont="1"/>
    <xf numFmtId="0" fontId="3" fillId="0" borderId="0" xfId="26" applyFont="1"/>
    <xf numFmtId="10" fontId="3" fillId="0" borderId="0" xfId="26" applyNumberFormat="1" applyFont="1"/>
    <xf numFmtId="0" fontId="16" fillId="0" borderId="0" xfId="0" applyFont="1" applyAlignment="1">
      <alignment horizontal="right"/>
    </xf>
    <xf numFmtId="164" fontId="16" fillId="0" borderId="0" xfId="0" applyNumberFormat="1" applyFont="1" applyAlignment="1">
      <alignment horizontal="left" vertical="center"/>
    </xf>
    <xf numFmtId="0" fontId="11" fillId="0" borderId="0" xfId="0" applyFont="1"/>
    <xf numFmtId="3" fontId="11" fillId="0" borderId="0" xfId="0" applyNumberFormat="1" applyFont="1"/>
    <xf numFmtId="0" fontId="16" fillId="0" borderId="0" xfId="0" applyFont="1"/>
    <xf numFmtId="0" fontId="2" fillId="20" borderId="3" xfId="0" applyFont="1" applyFill="1" applyBorder="1" applyAlignment="1">
      <alignment horizontal="center" vertical="center" wrapText="1"/>
    </xf>
    <xf numFmtId="3" fontId="5" fillId="0" borderId="3" xfId="0" applyNumberFormat="1" applyFont="1" applyBorder="1"/>
    <xf numFmtId="3" fontId="5" fillId="0" borderId="6" xfId="0" applyNumberFormat="1" applyFont="1" applyBorder="1"/>
    <xf numFmtId="4" fontId="0" fillId="0" borderId="0" xfId="0" applyNumberFormat="1"/>
    <xf numFmtId="0" fontId="19" fillId="0" borderId="0" xfId="26" applyFont="1"/>
    <xf numFmtId="0" fontId="12" fillId="0" borderId="3" xfId="0" applyFont="1" applyFill="1" applyBorder="1" applyAlignment="1">
      <alignment horizontal="center" vertical="center" wrapText="1"/>
    </xf>
    <xf numFmtId="0" fontId="12" fillId="22" borderId="3" xfId="0" applyFont="1" applyFill="1" applyBorder="1" applyAlignment="1">
      <alignment horizontal="center" vertical="center" wrapText="1"/>
    </xf>
    <xf numFmtId="0" fontId="18" fillId="23" borderId="2" xfId="0" applyFont="1" applyFill="1" applyBorder="1" applyAlignment="1">
      <alignment horizontal="center" vertical="center" wrapText="1"/>
    </xf>
    <xf numFmtId="0" fontId="12" fillId="22" borderId="6" xfId="0" applyFont="1" applyFill="1" applyBorder="1" applyAlignment="1">
      <alignment horizontal="center" vertical="center" wrapText="1"/>
    </xf>
    <xf numFmtId="3" fontId="3" fillId="0" borderId="0" xfId="26" applyNumberFormat="1" applyFont="1"/>
    <xf numFmtId="0" fontId="2" fillId="20" borderId="2" xfId="0" applyFont="1" applyFill="1" applyBorder="1" applyAlignment="1">
      <alignment horizontal="center" vertical="center" wrapText="1"/>
    </xf>
    <xf numFmtId="3" fontId="12" fillId="22" borderId="3" xfId="0" applyNumberFormat="1" applyFont="1" applyFill="1" applyBorder="1" applyAlignment="1">
      <alignment horizontal="center" vertical="center" wrapText="1"/>
    </xf>
    <xf numFmtId="3" fontId="12" fillId="0" borderId="6" xfId="0" applyNumberFormat="1" applyFont="1" applyFill="1" applyBorder="1" applyAlignment="1">
      <alignment horizontal="center" vertical="center" wrapText="1"/>
    </xf>
    <xf numFmtId="0" fontId="20" fillId="0" borderId="0" xfId="0" applyFont="1" applyAlignment="1">
      <alignment horizontal="right"/>
    </xf>
    <xf numFmtId="164" fontId="21" fillId="0" borderId="0" xfId="0" quotePrefix="1" applyNumberFormat="1" applyFont="1" applyAlignment="1">
      <alignment horizontal="left"/>
    </xf>
    <xf numFmtId="0" fontId="20" fillId="0" borderId="0" xfId="0" applyFont="1"/>
    <xf numFmtId="0" fontId="11" fillId="24" borderId="3" xfId="0" applyFont="1" applyFill="1" applyBorder="1" applyAlignment="1">
      <alignment horizontal="center" vertical="center" wrapText="1"/>
    </xf>
    <xf numFmtId="0" fontId="13" fillId="24" borderId="13" xfId="0" applyFont="1" applyFill="1" applyBorder="1" applyAlignment="1">
      <alignment horizontal="centerContinuous"/>
    </xf>
    <xf numFmtId="0" fontId="13" fillId="24" borderId="8" xfId="0" applyFont="1" applyFill="1" applyBorder="1" applyAlignment="1">
      <alignment horizontal="centerContinuous"/>
    </xf>
    <xf numFmtId="3" fontId="13" fillId="24" borderId="8" xfId="0" applyNumberFormat="1" applyFont="1" applyFill="1" applyBorder="1"/>
    <xf numFmtId="3" fontId="13" fillId="24" borderId="11" xfId="0" applyNumberFormat="1" applyFont="1" applyFill="1" applyBorder="1"/>
    <xf numFmtId="0" fontId="11" fillId="25" borderId="2" xfId="0" applyFont="1" applyFill="1" applyBorder="1" applyAlignment="1">
      <alignment horizontal="center"/>
    </xf>
    <xf numFmtId="0" fontId="18" fillId="25" borderId="3" xfId="0" applyFont="1" applyFill="1" applyBorder="1" applyAlignment="1">
      <alignment horizontal="left"/>
    </xf>
    <xf numFmtId="3" fontId="13" fillId="25" borderId="3" xfId="0" applyNumberFormat="1" applyFont="1" applyFill="1" applyBorder="1"/>
    <xf numFmtId="3" fontId="13" fillId="25" borderId="6" xfId="0" applyNumberFormat="1" applyFont="1" applyFill="1" applyBorder="1"/>
    <xf numFmtId="0" fontId="11" fillId="25" borderId="2" xfId="0" quotePrefix="1" applyFont="1" applyFill="1" applyBorder="1" applyAlignment="1">
      <alignment horizontal="center"/>
    </xf>
    <xf numFmtId="0" fontId="11" fillId="25" borderId="3" xfId="0" applyFont="1" applyFill="1" applyBorder="1" applyAlignment="1">
      <alignment horizontal="left"/>
    </xf>
    <xf numFmtId="0" fontId="11" fillId="24" borderId="6" xfId="0" applyFont="1" applyFill="1" applyBorder="1" applyAlignment="1">
      <alignment horizontal="center" vertical="center" wrapText="1"/>
    </xf>
    <xf numFmtId="10" fontId="13" fillId="24" borderId="8" xfId="0" applyNumberFormat="1" applyFont="1" applyFill="1" applyBorder="1"/>
    <xf numFmtId="10" fontId="13" fillId="25" borderId="3" xfId="0" applyNumberFormat="1" applyFont="1" applyFill="1" applyBorder="1"/>
    <xf numFmtId="3" fontId="13" fillId="24" borderId="8" xfId="0" applyNumberFormat="1" applyFont="1" applyFill="1" applyBorder="1" applyAlignment="1">
      <alignment horizontal="right"/>
    </xf>
    <xf numFmtId="3" fontId="13" fillId="24" borderId="11" xfId="0" applyNumberFormat="1" applyFont="1" applyFill="1" applyBorder="1" applyAlignment="1">
      <alignment horizontal="right"/>
    </xf>
    <xf numFmtId="0" fontId="20" fillId="24" borderId="3" xfId="0" applyFont="1" applyFill="1" applyBorder="1" applyAlignment="1">
      <alignment vertical="center" wrapText="1"/>
    </xf>
    <xf numFmtId="0" fontId="20" fillId="24" borderId="8" xfId="0" applyFont="1" applyFill="1" applyBorder="1" applyAlignment="1">
      <alignment vertical="center" wrapText="1"/>
    </xf>
    <xf numFmtId="0" fontId="0" fillId="0" borderId="12" xfId="0" applyBorder="1"/>
    <xf numFmtId="17" fontId="11" fillId="24" borderId="9" xfId="0" quotePrefix="1" applyNumberFormat="1" applyFont="1" applyFill="1" applyBorder="1" applyAlignment="1">
      <alignment horizontal="center" vertical="center" wrapText="1"/>
    </xf>
    <xf numFmtId="17" fontId="11" fillId="24" borderId="10" xfId="0" quotePrefix="1" applyNumberFormat="1" applyFont="1" applyFill="1" applyBorder="1" applyAlignment="1">
      <alignment horizontal="center" vertical="center" wrapText="1"/>
    </xf>
    <xf numFmtId="0" fontId="11" fillId="24" borderId="2" xfId="0" applyFont="1" applyFill="1" applyBorder="1"/>
    <xf numFmtId="0" fontId="13" fillId="25" borderId="3" xfId="0" applyFont="1" applyFill="1" applyBorder="1"/>
    <xf numFmtId="164" fontId="13" fillId="25" borderId="3" xfId="0" applyNumberFormat="1" applyFont="1" applyFill="1" applyBorder="1"/>
    <xf numFmtId="164" fontId="13" fillId="25" borderId="6" xfId="0" applyNumberFormat="1" applyFont="1" applyFill="1" applyBorder="1"/>
    <xf numFmtId="0" fontId="0" fillId="0" borderId="13" xfId="0" applyBorder="1"/>
    <xf numFmtId="0" fontId="20" fillId="24" borderId="11" xfId="0" applyFont="1" applyFill="1" applyBorder="1" applyAlignment="1">
      <alignment vertical="center" wrapText="1"/>
    </xf>
    <xf numFmtId="0" fontId="20" fillId="24" borderId="6" xfId="0" applyFont="1" applyFill="1" applyBorder="1" applyAlignment="1">
      <alignment vertical="center" wrapText="1"/>
    </xf>
    <xf numFmtId="2" fontId="13" fillId="25" borderId="6" xfId="0" applyNumberFormat="1" applyFont="1" applyFill="1" applyBorder="1" applyAlignment="1">
      <alignment horizontal="center"/>
    </xf>
    <xf numFmtId="2" fontId="13" fillId="24" borderId="11" xfId="0" applyNumberFormat="1" applyFont="1" applyFill="1" applyBorder="1" applyAlignment="1">
      <alignment horizontal="center"/>
    </xf>
    <xf numFmtId="2" fontId="13" fillId="24" borderId="5" xfId="0" applyNumberFormat="1" applyFont="1" applyFill="1" applyBorder="1"/>
    <xf numFmtId="2" fontId="13" fillId="25" borderId="3" xfId="0" applyNumberFormat="1" applyFont="1" applyFill="1" applyBorder="1"/>
    <xf numFmtId="3" fontId="3" fillId="0" borderId="0" xfId="0" applyNumberFormat="1" applyFont="1" applyFill="1" applyBorder="1"/>
    <xf numFmtId="3" fontId="3" fillId="21" borderId="0" xfId="0" applyNumberFormat="1" applyFont="1" applyFill="1" applyBorder="1"/>
    <xf numFmtId="17" fontId="11" fillId="24" borderId="12" xfId="0" quotePrefix="1" applyNumberFormat="1" applyFont="1" applyFill="1" applyBorder="1" applyAlignment="1">
      <alignment horizontal="center" vertical="center" wrapText="1"/>
    </xf>
    <xf numFmtId="3" fontId="13" fillId="25" borderId="13" xfId="0" applyNumberFormat="1" applyFont="1" applyFill="1" applyBorder="1"/>
    <xf numFmtId="3" fontId="13" fillId="25" borderId="8" xfId="0" applyNumberFormat="1" applyFont="1" applyFill="1" applyBorder="1"/>
    <xf numFmtId="3" fontId="13" fillId="25" borderId="11" xfId="0" applyNumberFormat="1" applyFont="1" applyFill="1" applyBorder="1"/>
    <xf numFmtId="17" fontId="11" fillId="24" borderId="20" xfId="0" quotePrefix="1" applyNumberFormat="1" applyFont="1" applyFill="1" applyBorder="1" applyAlignment="1">
      <alignment horizontal="center" vertical="center" wrapText="1"/>
    </xf>
    <xf numFmtId="3" fontId="13" fillId="25" borderId="21" xfId="0" applyNumberFormat="1" applyFont="1" applyFill="1" applyBorder="1"/>
    <xf numFmtId="0" fontId="11" fillId="24" borderId="2" xfId="26" applyFont="1" applyFill="1" applyBorder="1" applyAlignment="1">
      <alignment horizontal="center"/>
    </xf>
    <xf numFmtId="0" fontId="11" fillId="24" borderId="3" xfId="26" applyFont="1" applyFill="1" applyBorder="1" applyAlignment="1">
      <alignment horizontal="center"/>
    </xf>
    <xf numFmtId="10" fontId="11" fillId="24" borderId="6" xfId="26" applyNumberFormat="1" applyFont="1" applyFill="1" applyBorder="1" applyAlignment="1">
      <alignment horizontal="center"/>
    </xf>
    <xf numFmtId="0" fontId="13" fillId="24" borderId="13" xfId="26" applyFont="1" applyFill="1" applyBorder="1"/>
    <xf numFmtId="0" fontId="13" fillId="24" borderId="8" xfId="26" applyFont="1" applyFill="1" applyBorder="1"/>
    <xf numFmtId="10" fontId="13" fillId="24" borderId="11" xfId="26" applyNumberFormat="1" applyFont="1" applyFill="1" applyBorder="1"/>
    <xf numFmtId="0" fontId="11" fillId="25" borderId="2" xfId="26" applyFont="1" applyFill="1" applyBorder="1"/>
    <xf numFmtId="0" fontId="11" fillId="25" borderId="3" xfId="26" applyFont="1" applyFill="1" applyBorder="1"/>
    <xf numFmtId="10" fontId="13" fillId="25" borderId="6" xfId="26" applyNumberFormat="1" applyFont="1" applyFill="1" applyBorder="1"/>
    <xf numFmtId="0" fontId="11" fillId="24" borderId="6" xfId="26" applyFont="1" applyFill="1" applyBorder="1" applyAlignment="1">
      <alignment horizontal="center" vertical="center" wrapText="1"/>
    </xf>
    <xf numFmtId="0" fontId="11" fillId="24" borderId="6" xfId="26" applyFont="1" applyFill="1" applyBorder="1" applyAlignment="1">
      <alignment horizontal="center"/>
    </xf>
    <xf numFmtId="3" fontId="13" fillId="24" borderId="11" xfId="25" applyNumberFormat="1" applyFont="1" applyFill="1" applyBorder="1"/>
    <xf numFmtId="0" fontId="13" fillId="25" borderId="2" xfId="26" applyFont="1" applyFill="1" applyBorder="1" applyAlignment="1">
      <alignment horizontal="center"/>
    </xf>
    <xf numFmtId="0" fontId="13" fillId="25" borderId="3" xfId="26" applyFont="1" applyFill="1" applyBorder="1"/>
    <xf numFmtId="3" fontId="13" fillId="25" borderId="6" xfId="25" applyNumberFormat="1" applyFont="1" applyFill="1" applyBorder="1"/>
    <xf numFmtId="0" fontId="11" fillId="25" borderId="2" xfId="26" applyFont="1" applyFill="1" applyBorder="1" applyAlignment="1">
      <alignment horizontal="left"/>
    </xf>
    <xf numFmtId="17" fontId="13" fillId="25" borderId="2" xfId="0" quotePrefix="1" applyNumberFormat="1" applyFont="1" applyFill="1" applyBorder="1"/>
    <xf numFmtId="17" fontId="13" fillId="25" borderId="13" xfId="0" quotePrefix="1" applyNumberFormat="1" applyFont="1" applyFill="1" applyBorder="1"/>
    <xf numFmtId="0" fontId="11" fillId="24" borderId="3" xfId="0" applyFont="1" applyFill="1" applyBorder="1" applyAlignment="1">
      <alignment horizontal="center" vertical="center" wrapText="1"/>
    </xf>
    <xf numFmtId="0" fontId="11" fillId="24" borderId="14" xfId="0" applyFont="1" applyFill="1" applyBorder="1" applyAlignment="1">
      <alignment horizontal="center" vertical="center" wrapText="1"/>
    </xf>
    <xf numFmtId="0" fontId="11" fillId="24" borderId="15" xfId="0" applyFont="1" applyFill="1" applyBorder="1" applyAlignment="1">
      <alignment horizontal="center" vertical="center"/>
    </xf>
    <xf numFmtId="0" fontId="11" fillId="24" borderId="7" xfId="0" applyFont="1" applyFill="1" applyBorder="1" applyAlignment="1">
      <alignment horizontal="center" vertical="center"/>
    </xf>
    <xf numFmtId="3" fontId="11" fillId="24" borderId="3" xfId="0" applyNumberFormat="1" applyFont="1" applyFill="1" applyBorder="1" applyAlignment="1">
      <alignment horizontal="center" vertical="center" wrapText="1"/>
    </xf>
    <xf numFmtId="3" fontId="11" fillId="24" borderId="6" xfId="0" applyNumberFormat="1" applyFont="1" applyFill="1" applyBorder="1" applyAlignment="1">
      <alignment horizontal="center" vertical="center" wrapText="1"/>
    </xf>
    <xf numFmtId="0" fontId="11" fillId="24" borderId="2" xfId="0" applyFont="1" applyFill="1" applyBorder="1" applyAlignment="1">
      <alignment horizontal="center" vertical="center" wrapText="1"/>
    </xf>
    <xf numFmtId="0" fontId="9" fillId="0" borderId="0" xfId="0" applyFont="1" applyAlignment="1">
      <alignment horizontal="left" vertical="top" wrapText="1"/>
    </xf>
    <xf numFmtId="0" fontId="9" fillId="0" borderId="0" xfId="0" applyNumberFormat="1" applyFont="1" applyAlignment="1">
      <alignment horizontal="left" vertical="top" wrapText="1"/>
    </xf>
    <xf numFmtId="0" fontId="0" fillId="0" borderId="0" xfId="0" applyAlignment="1">
      <alignment horizontal="left" vertical="top"/>
    </xf>
    <xf numFmtId="0" fontId="11" fillId="24" borderId="6" xfId="0" applyFont="1" applyFill="1" applyBorder="1" applyAlignment="1">
      <alignment horizontal="center" vertical="center" wrapText="1"/>
    </xf>
    <xf numFmtId="0" fontId="0" fillId="26" borderId="19" xfId="0" applyFill="1" applyBorder="1" applyAlignment="1">
      <alignment horizontal="center"/>
    </xf>
    <xf numFmtId="0" fontId="0" fillId="26" borderId="16" xfId="0" applyFill="1" applyBorder="1" applyAlignment="1">
      <alignment horizontal="center"/>
    </xf>
    <xf numFmtId="0" fontId="0" fillId="26" borderId="17" xfId="0" applyFill="1" applyBorder="1" applyAlignment="1">
      <alignment horizontal="center"/>
    </xf>
    <xf numFmtId="0" fontId="0" fillId="26" borderId="18" xfId="0" applyFill="1" applyBorder="1" applyAlignment="1">
      <alignment horizontal="center"/>
    </xf>
    <xf numFmtId="0" fontId="11" fillId="24" borderId="12" xfId="0" applyFont="1" applyFill="1" applyBorder="1" applyAlignment="1">
      <alignment horizontal="center" vertical="center" wrapText="1"/>
    </xf>
    <xf numFmtId="0" fontId="11" fillId="24" borderId="9" xfId="0" applyFont="1" applyFill="1" applyBorder="1" applyAlignment="1">
      <alignment horizontal="center" vertical="center" wrapText="1"/>
    </xf>
    <xf numFmtId="17" fontId="11" fillId="24" borderId="10" xfId="0" quotePrefix="1" applyNumberFormat="1" applyFont="1" applyFill="1" applyBorder="1" applyAlignment="1">
      <alignment horizontal="center" vertical="center" wrapText="1"/>
    </xf>
    <xf numFmtId="0" fontId="13" fillId="24" borderId="13" xfId="0" applyFont="1" applyFill="1" applyBorder="1" applyAlignment="1">
      <alignment horizontal="center"/>
    </xf>
    <xf numFmtId="0" fontId="13" fillId="24" borderId="8" xfId="0" applyFont="1" applyFill="1" applyBorder="1" applyAlignment="1">
      <alignment horizontal="center"/>
    </xf>
    <xf numFmtId="17" fontId="11" fillId="24" borderId="3" xfId="0" quotePrefix="1" applyNumberFormat="1" applyFont="1" applyFill="1" applyBorder="1" applyAlignment="1">
      <alignment horizontal="center" vertical="center" wrapText="1"/>
    </xf>
    <xf numFmtId="17" fontId="11" fillId="24" borderId="6" xfId="0" quotePrefix="1" applyNumberFormat="1" applyFont="1" applyFill="1" applyBorder="1" applyAlignment="1">
      <alignment horizontal="center" vertical="center" wrapText="1"/>
    </xf>
    <xf numFmtId="0" fontId="11" fillId="24" borderId="9" xfId="0" quotePrefix="1" applyFont="1" applyFill="1" applyBorder="1" applyAlignment="1">
      <alignment horizontal="center" vertical="center" wrapText="1"/>
    </xf>
    <xf numFmtId="0" fontId="11" fillId="24" borderId="3" xfId="0" quotePrefix="1" applyFont="1" applyFill="1" applyBorder="1" applyAlignment="1">
      <alignment horizontal="center" vertical="center" wrapText="1"/>
    </xf>
    <xf numFmtId="0" fontId="11" fillId="24" borderId="10" xfId="0" applyFont="1" applyFill="1" applyBorder="1" applyAlignment="1">
      <alignment horizontal="center" vertical="center" wrapText="1"/>
    </xf>
    <xf numFmtId="0" fontId="13" fillId="24" borderId="4" xfId="0" applyFont="1" applyFill="1" applyBorder="1" applyAlignment="1">
      <alignment horizontal="center"/>
    </xf>
    <xf numFmtId="0" fontId="13" fillId="24" borderId="5" xfId="0" applyFont="1" applyFill="1" applyBorder="1" applyAlignment="1">
      <alignment horizontal="center"/>
    </xf>
    <xf numFmtId="0" fontId="9" fillId="24" borderId="3" xfId="0" applyFont="1" applyFill="1" applyBorder="1" applyAlignment="1">
      <alignment horizontal="center" vertical="center" wrapText="1"/>
    </xf>
    <xf numFmtId="0" fontId="9" fillId="24" borderId="2" xfId="0" applyFont="1" applyFill="1" applyBorder="1" applyAlignment="1">
      <alignment horizontal="center" vertical="center" wrapText="1"/>
    </xf>
    <xf numFmtId="0" fontId="9" fillId="24" borderId="6" xfId="0" applyFont="1" applyFill="1" applyBorder="1" applyAlignment="1">
      <alignment horizontal="center" vertical="center" wrapText="1"/>
    </xf>
    <xf numFmtId="0" fontId="11" fillId="24" borderId="2" xfId="26" applyFont="1" applyFill="1" applyBorder="1" applyAlignment="1">
      <alignment horizontal="center"/>
    </xf>
    <xf numFmtId="0" fontId="11" fillId="24" borderId="3" xfId="26" applyFont="1" applyFill="1" applyBorder="1" applyAlignment="1">
      <alignment horizontal="center"/>
    </xf>
    <xf numFmtId="0" fontId="11" fillId="24" borderId="6" xfId="26" applyFont="1" applyFill="1" applyBorder="1" applyAlignment="1">
      <alignment horizontal="center"/>
    </xf>
    <xf numFmtId="0" fontId="11" fillId="24" borderId="14" xfId="26" applyFont="1" applyFill="1" applyBorder="1" applyAlignment="1">
      <alignment horizontal="center" vertical="center" wrapText="1"/>
    </xf>
    <xf numFmtId="0" fontId="11" fillId="24" borderId="15" xfId="26" applyFont="1" applyFill="1" applyBorder="1" applyAlignment="1">
      <alignment horizontal="center" vertical="center"/>
    </xf>
    <xf numFmtId="0" fontId="11" fillId="24" borderId="7" xfId="26" applyFont="1" applyFill="1" applyBorder="1" applyAlignment="1">
      <alignment horizontal="center" vertical="center"/>
    </xf>
    <xf numFmtId="0" fontId="11" fillId="24" borderId="2" xfId="26" applyFont="1" applyFill="1" applyBorder="1" applyAlignment="1">
      <alignment horizontal="center" vertical="center"/>
    </xf>
    <xf numFmtId="0" fontId="11" fillId="24" borderId="3" xfId="26" applyFont="1" applyFill="1" applyBorder="1" applyAlignment="1">
      <alignment horizontal="center" vertical="center"/>
    </xf>
    <xf numFmtId="0" fontId="11" fillId="24" borderId="14" xfId="25" applyFont="1" applyFill="1" applyBorder="1" applyAlignment="1">
      <alignment horizontal="center" vertical="center" wrapText="1"/>
    </xf>
    <xf numFmtId="0" fontId="11" fillId="24" borderId="15" xfId="25" applyFont="1" applyFill="1" applyBorder="1" applyAlignment="1">
      <alignment horizontal="center" vertical="center"/>
    </xf>
    <xf numFmtId="0" fontId="11" fillId="24" borderId="7" xfId="25" applyFont="1" applyFill="1" applyBorder="1" applyAlignment="1">
      <alignment horizontal="center" vertical="center"/>
    </xf>
    <xf numFmtId="0" fontId="2" fillId="0" borderId="0" xfId="26" applyFont="1" applyAlignment="1">
      <alignment horizontal="center"/>
    </xf>
    <xf numFmtId="3" fontId="13" fillId="24" borderId="13" xfId="0" applyNumberFormat="1" applyFont="1" applyFill="1" applyBorder="1" applyAlignment="1">
      <alignment horizontal="center"/>
    </xf>
    <xf numFmtId="3" fontId="13" fillId="24" borderId="8" xfId="0" applyNumberFormat="1" applyFont="1" applyFill="1" applyBorder="1" applyAlignment="1">
      <alignment horizontal="center"/>
    </xf>
    <xf numFmtId="0" fontId="11" fillId="24" borderId="22" xfId="0" applyFont="1" applyFill="1" applyBorder="1" applyAlignment="1">
      <alignment horizontal="center" vertical="center" wrapText="1"/>
    </xf>
    <xf numFmtId="0" fontId="11" fillId="24" borderId="23" xfId="0" applyFont="1" applyFill="1" applyBorder="1" applyAlignment="1">
      <alignment horizontal="center" vertical="center" wrapText="1"/>
    </xf>
    <xf numFmtId="0" fontId="11" fillId="24" borderId="24"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IANUARIE 2024
</a:t>
            </a:r>
          </a:p>
        </c:rich>
      </c:tx>
      <c:layout>
        <c:manualLayout>
          <c:xMode val="edge"/>
          <c:yMode val="edge"/>
          <c:x val="0.37735850245610064"/>
          <c:y val="4.4189799804436249E-2"/>
        </c:manualLayout>
      </c:layout>
    </c:title>
    <c:view3D>
      <c:perspective val="0"/>
    </c:view3D>
    <c:plotArea>
      <c:layout>
        <c:manualLayout>
          <c:layoutTarget val="inner"/>
          <c:xMode val="edge"/>
          <c:yMode val="edge"/>
          <c:x val="0.16610925306577481"/>
          <c:y val="0.38265306122449022"/>
          <c:w val="0.58751393534002161"/>
          <c:h val="0.35544217687074853"/>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rp_sexe_0124!$E$4:$F$4</c:f>
              <c:strCache>
                <c:ptCount val="2"/>
                <c:pt idx="0">
                  <c:v>femei</c:v>
                </c:pt>
                <c:pt idx="1">
                  <c:v>barbati</c:v>
                </c:pt>
              </c:strCache>
            </c:strRef>
          </c:cat>
          <c:val>
            <c:numRef>
              <c:f>rp_sexe_0124!$E$12:$F$12</c:f>
              <c:numCache>
                <c:formatCode>#,##0</c:formatCode>
                <c:ptCount val="2"/>
                <c:pt idx="0">
                  <c:v>3926541</c:v>
                </c:pt>
                <c:pt idx="1">
                  <c:v>4252718</c:v>
                </c:pt>
              </c:numCache>
            </c:numRef>
          </c:val>
        </c:ser>
        <c:dLbls>
          <c:showVal val="1"/>
          <c:showPercent val="1"/>
          <c:separator>
</c:separator>
        </c:dLbls>
      </c:pie3DChart>
      <c:spPr>
        <a:noFill/>
        <a:ln w="25400">
          <a:noFill/>
        </a:ln>
      </c:spPr>
    </c:plotArea>
    <c:legend>
      <c:legendPos val="r"/>
      <c:layout>
        <c:manualLayout>
          <c:xMode val="edge"/>
          <c:yMode val="edge"/>
          <c:x val="0.45150507447073324"/>
          <c:y val="0.79761906232309232"/>
          <c:w val="8.8071386034728694E-2"/>
          <c:h val="0.15306119088055173"/>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IANUARIE 2024
</a:t>
            </a:r>
          </a:p>
        </c:rich>
      </c:tx>
      <c:layout>
        <c:manualLayout>
          <c:xMode val="edge"/>
          <c:yMode val="edge"/>
          <c:x val="0.22327416173570019"/>
          <c:y val="8.1915563957151868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rp_varste_sexe_0124!$E$5:$H$5</c:f>
              <c:strCache>
                <c:ptCount val="1"/>
                <c:pt idx="0">
                  <c:v>15-25 ani 25-35 ani 35-45 ani peste 45 de ani</c:v>
                </c:pt>
              </c:strCache>
            </c:strRef>
          </c:tx>
          <c:dLbls>
            <c:dLbl>
              <c:idx val="0"/>
              <c:layout>
                <c:manualLayout>
                  <c:x val="-0.11227979934460858"/>
                  <c:y val="-1.6393035936665751E-4"/>
                </c:manualLayout>
              </c:layout>
              <c:showVal val="1"/>
            </c:dLbl>
            <c:dLbl>
              <c:idx val="1"/>
              <c:layout>
                <c:manualLayout>
                  <c:x val="-0.33943946947459985"/>
                  <c:y val="1.9903844722623291E-3"/>
                </c:manualLayout>
              </c:layout>
              <c:showVal val="1"/>
            </c:dLbl>
            <c:dLbl>
              <c:idx val="2"/>
              <c:layout>
                <c:manualLayout>
                  <c:x val="-0.49096075416608431"/>
                  <c:y val="3.6398096740742952E-4"/>
                </c:manualLayout>
              </c:layout>
              <c:showVal val="1"/>
            </c:dLbl>
            <c:dLbl>
              <c:idx val="3"/>
              <c:layout>
                <c:manualLayout>
                  <c:x val="-0.47314404634331941"/>
                  <c:y val="-8.1937394876679722E-3"/>
                </c:manualLayout>
              </c:layout>
              <c:showVal val="1"/>
            </c:dLbl>
            <c:txPr>
              <a:bodyPr/>
              <a:lstStyle/>
              <a:p>
                <a:pPr>
                  <a:defRPr b="1"/>
                </a:pPr>
                <a:endParaRPr lang="en-US"/>
              </a:p>
            </c:txPr>
            <c:showVal val="1"/>
          </c:dLbls>
          <c:cat>
            <c:strRef>
              <c:f>rp_varste_sexe_0124!$E$5:$H$5</c:f>
              <c:strCache>
                <c:ptCount val="4"/>
                <c:pt idx="0">
                  <c:v>15-25 ani</c:v>
                </c:pt>
                <c:pt idx="1">
                  <c:v>25-35 ani</c:v>
                </c:pt>
                <c:pt idx="2">
                  <c:v>35-45 ani</c:v>
                </c:pt>
                <c:pt idx="3">
                  <c:v>peste 45 de ani</c:v>
                </c:pt>
              </c:strCache>
            </c:strRef>
          </c:cat>
          <c:val>
            <c:numRef>
              <c:f>rp_varste_sexe_0124!$E$14:$H$14</c:f>
              <c:numCache>
                <c:formatCode>#,##0</c:formatCode>
                <c:ptCount val="4"/>
                <c:pt idx="0">
                  <c:v>656421</c:v>
                </c:pt>
                <c:pt idx="1">
                  <c:v>1939976</c:v>
                </c:pt>
                <c:pt idx="2">
                  <c:v>2839170</c:v>
                </c:pt>
                <c:pt idx="3">
                  <c:v>2743692</c:v>
                </c:pt>
              </c:numCache>
            </c:numRef>
          </c:val>
        </c:ser>
        <c:dLbls>
          <c:showVal val="1"/>
        </c:dLbls>
        <c:shape val="box"/>
        <c:axId val="71126016"/>
        <c:axId val="71136000"/>
        <c:axId val="0"/>
      </c:bar3DChart>
      <c:catAx>
        <c:axId val="71126016"/>
        <c:scaling>
          <c:orientation val="minMax"/>
        </c:scaling>
        <c:axPos val="l"/>
        <c:numFmt formatCode="General" sourceLinked="1"/>
        <c:tickLblPos val="low"/>
        <c:txPr>
          <a:bodyPr rot="0" vert="horz"/>
          <a:lstStyle/>
          <a:p>
            <a:pPr>
              <a:defRPr b="1"/>
            </a:pPr>
            <a:endParaRPr lang="en-US"/>
          </a:p>
        </c:txPr>
        <c:crossAx val="71136000"/>
        <c:crosses val="autoZero"/>
        <c:lblAlgn val="ctr"/>
        <c:lblOffset val="100"/>
        <c:tickLblSkip val="1"/>
        <c:tickMarkSkip val="1"/>
      </c:catAx>
      <c:valAx>
        <c:axId val="71136000"/>
        <c:scaling>
          <c:orientation val="minMax"/>
        </c:scaling>
        <c:axPos val="b"/>
        <c:majorGridlines/>
        <c:numFmt formatCode="#,##0" sourceLinked="1"/>
        <c:tickLblPos val="nextTo"/>
        <c:txPr>
          <a:bodyPr rot="0" vert="horz"/>
          <a:lstStyle/>
          <a:p>
            <a:pPr>
              <a:defRPr b="1"/>
            </a:pPr>
            <a:endParaRPr lang="en-US"/>
          </a:p>
        </c:txPr>
        <c:crossAx val="71126016"/>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8</xdr:col>
      <xdr:colOff>814061</xdr:colOff>
      <xdr:row>37</xdr:row>
      <xdr:rowOff>100930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4867275"/>
          <a:ext cx="7224386" cy="398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311957</xdr:colOff>
      <xdr:row>31</xdr:row>
      <xdr:rowOff>64350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971675"/>
          <a:ext cx="7846232" cy="395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191574</xdr:colOff>
      <xdr:row>30</xdr:row>
      <xdr:rowOff>134827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2352675"/>
          <a:ext cx="7992549" cy="38591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823301"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123825</xdr:colOff>
      <xdr:row>31</xdr:row>
      <xdr:rowOff>19050</xdr:rowOff>
    </xdr:to>
    <xdr:graphicFrame macro="">
      <xdr:nvGraphicFramePr>
        <xdr:cNvPr id="8366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H29" sqref="H29"/>
    </sheetView>
  </sheetViews>
  <sheetFormatPr defaultRowHeight="12.75"/>
  <cols>
    <col min="2" max="2" width="5.42578125" customWidth="1"/>
    <col min="3" max="3" width="18.140625" style="7" customWidth="1"/>
    <col min="4" max="4" width="13.5703125" customWidth="1"/>
    <col min="5" max="5" width="12.85546875" customWidth="1"/>
    <col min="6" max="7" width="14.28515625" bestFit="1" customWidth="1"/>
    <col min="8" max="8" width="12.42578125" customWidth="1"/>
    <col min="9" max="9" width="14" customWidth="1"/>
    <col min="10" max="10" width="15.42578125" style="4" bestFit="1" customWidth="1"/>
    <col min="11" max="11" width="14.5703125" style="4" customWidth="1"/>
  </cols>
  <sheetData>
    <row r="1" spans="2:11" ht="13.5" thickBot="1"/>
    <row r="2" spans="2:11" ht="43.5" customHeight="1">
      <c r="B2" s="90" t="s">
        <v>217</v>
      </c>
      <c r="C2" s="91"/>
      <c r="D2" s="91"/>
      <c r="E2" s="91"/>
      <c r="F2" s="91"/>
      <c r="G2" s="91"/>
      <c r="H2" s="91"/>
      <c r="I2" s="91"/>
      <c r="J2" s="91"/>
      <c r="K2" s="92"/>
    </row>
    <row r="3" spans="2:11" s="5" customFormat="1" ht="76.5" customHeight="1">
      <c r="B3" s="95" t="s">
        <v>10</v>
      </c>
      <c r="C3" s="89" t="s">
        <v>155</v>
      </c>
      <c r="D3" s="89" t="s">
        <v>105</v>
      </c>
      <c r="E3" s="89" t="s">
        <v>123</v>
      </c>
      <c r="F3" s="89" t="s">
        <v>124</v>
      </c>
      <c r="G3" s="89"/>
      <c r="H3" s="89"/>
      <c r="I3" s="89" t="s">
        <v>125</v>
      </c>
      <c r="J3" s="93" t="s">
        <v>126</v>
      </c>
      <c r="K3" s="94" t="s">
        <v>127</v>
      </c>
    </row>
    <row r="4" spans="2:11" s="5" customFormat="1" ht="56.25" customHeight="1">
      <c r="B4" s="95" t="s">
        <v>10</v>
      </c>
      <c r="C4" s="89"/>
      <c r="D4" s="89"/>
      <c r="E4" s="89"/>
      <c r="F4" s="31" t="s">
        <v>8</v>
      </c>
      <c r="G4" s="31" t="s">
        <v>128</v>
      </c>
      <c r="H4" s="31" t="s">
        <v>129</v>
      </c>
      <c r="I4" s="89"/>
      <c r="J4" s="93"/>
      <c r="K4" s="94"/>
    </row>
    <row r="5" spans="2:11" s="6" customFormat="1" ht="13.5" hidden="1" customHeight="1">
      <c r="B5" s="22"/>
      <c r="C5" s="20"/>
      <c r="D5" s="21" t="s">
        <v>110</v>
      </c>
      <c r="E5" s="21" t="s">
        <v>136</v>
      </c>
      <c r="F5" s="21" t="s">
        <v>137</v>
      </c>
      <c r="G5" s="21" t="s">
        <v>138</v>
      </c>
      <c r="H5" s="21" t="s">
        <v>139</v>
      </c>
      <c r="I5" s="20"/>
      <c r="J5" s="26" t="s">
        <v>140</v>
      </c>
      <c r="K5" s="27"/>
    </row>
    <row r="6" spans="2:11" ht="15">
      <c r="B6" s="36">
        <v>1</v>
      </c>
      <c r="C6" s="37" t="s">
        <v>203</v>
      </c>
      <c r="D6" s="38">
        <v>1129534</v>
      </c>
      <c r="E6" s="38">
        <v>1189103</v>
      </c>
      <c r="F6" s="38">
        <v>202728776</v>
      </c>
      <c r="G6" s="38">
        <v>197995287</v>
      </c>
      <c r="H6" s="38">
        <v>4733489</v>
      </c>
      <c r="I6" s="38">
        <f t="shared" ref="I6:I12" si="0">F6/$C$15</f>
        <v>40778190.888061956</v>
      </c>
      <c r="J6" s="38">
        <v>4168313173</v>
      </c>
      <c r="K6" s="39">
        <f t="shared" ref="K6:K12" si="1">J6/$C$15</f>
        <v>838441752.58976161</v>
      </c>
    </row>
    <row r="7" spans="2:11" ht="15">
      <c r="B7" s="40">
        <v>2</v>
      </c>
      <c r="C7" s="37" t="s">
        <v>130</v>
      </c>
      <c r="D7" s="38">
        <v>1683133</v>
      </c>
      <c r="E7" s="38">
        <v>1775076</v>
      </c>
      <c r="F7" s="38">
        <v>297181061</v>
      </c>
      <c r="G7" s="38">
        <v>290659916</v>
      </c>
      <c r="H7" s="38">
        <v>6521145</v>
      </c>
      <c r="I7" s="38">
        <f t="shared" si="0"/>
        <v>59776940.762345374</v>
      </c>
      <c r="J7" s="38">
        <v>6119112005</v>
      </c>
      <c r="K7" s="39">
        <f t="shared" si="1"/>
        <v>1230838178.6181233</v>
      </c>
    </row>
    <row r="8" spans="2:11" ht="15">
      <c r="B8" s="40">
        <v>3</v>
      </c>
      <c r="C8" s="41" t="s">
        <v>6</v>
      </c>
      <c r="D8" s="38">
        <v>778159</v>
      </c>
      <c r="E8" s="38">
        <v>811149</v>
      </c>
      <c r="F8" s="38">
        <v>118849085</v>
      </c>
      <c r="G8" s="38">
        <v>115976335</v>
      </c>
      <c r="H8" s="38">
        <v>2872750</v>
      </c>
      <c r="I8" s="38">
        <f t="shared" si="0"/>
        <v>23906081.665493313</v>
      </c>
      <c r="J8" s="38">
        <v>2441614539</v>
      </c>
      <c r="K8" s="39">
        <f t="shared" si="1"/>
        <v>491122304.93814749</v>
      </c>
    </row>
    <row r="9" spans="2:11" ht="15">
      <c r="B9" s="40">
        <v>4</v>
      </c>
      <c r="C9" s="41" t="s">
        <v>7</v>
      </c>
      <c r="D9" s="38">
        <v>568572</v>
      </c>
      <c r="E9" s="38">
        <v>590338</v>
      </c>
      <c r="F9" s="38">
        <v>82908172</v>
      </c>
      <c r="G9" s="38">
        <v>80842075</v>
      </c>
      <c r="H9" s="38">
        <v>2066097</v>
      </c>
      <c r="I9" s="38">
        <f t="shared" si="0"/>
        <v>16676691.541788192</v>
      </c>
      <c r="J9" s="38">
        <v>1701958032</v>
      </c>
      <c r="K9" s="39">
        <f t="shared" si="1"/>
        <v>342342961.27929199</v>
      </c>
    </row>
    <row r="10" spans="2:11" ht="15">
      <c r="B10" s="40">
        <v>5</v>
      </c>
      <c r="C10" s="41" t="s">
        <v>131</v>
      </c>
      <c r="D10" s="38">
        <v>1038420</v>
      </c>
      <c r="E10" s="38">
        <v>1084634</v>
      </c>
      <c r="F10" s="38">
        <v>159278588</v>
      </c>
      <c r="G10" s="38">
        <v>155704096</v>
      </c>
      <c r="H10" s="38">
        <v>3574492</v>
      </c>
      <c r="I10" s="38">
        <f t="shared" si="0"/>
        <v>32038336.115860406</v>
      </c>
      <c r="J10" s="38">
        <v>3277987638</v>
      </c>
      <c r="K10" s="39">
        <f t="shared" si="1"/>
        <v>659355855.9790808</v>
      </c>
    </row>
    <row r="11" spans="2:11" ht="15">
      <c r="B11" s="40">
        <v>6</v>
      </c>
      <c r="C11" s="41" t="s">
        <v>132</v>
      </c>
      <c r="D11" s="38">
        <v>876133</v>
      </c>
      <c r="E11" s="38">
        <v>916547</v>
      </c>
      <c r="F11" s="38">
        <v>140421714</v>
      </c>
      <c r="G11" s="38">
        <v>137244976</v>
      </c>
      <c r="H11" s="38">
        <v>3176738</v>
      </c>
      <c r="I11" s="38">
        <f t="shared" si="0"/>
        <v>28245341.245097056</v>
      </c>
      <c r="J11" s="38">
        <v>2889371601</v>
      </c>
      <c r="K11" s="39">
        <f t="shared" si="1"/>
        <v>581187086.59358346</v>
      </c>
    </row>
    <row r="12" spans="2:11" ht="15">
      <c r="B12" s="40">
        <v>7</v>
      </c>
      <c r="C12" s="41" t="s">
        <v>199</v>
      </c>
      <c r="D12" s="38">
        <v>2105308</v>
      </c>
      <c r="E12" s="38">
        <v>2238064</v>
      </c>
      <c r="F12" s="38">
        <v>454529645</v>
      </c>
      <c r="G12" s="38">
        <v>445321465</v>
      </c>
      <c r="H12" s="38">
        <v>9208180</v>
      </c>
      <c r="I12" s="38">
        <f t="shared" si="0"/>
        <v>91427063.260585338</v>
      </c>
      <c r="J12" s="38">
        <v>9375132280</v>
      </c>
      <c r="K12" s="39">
        <f t="shared" si="1"/>
        <v>1885775375.6411548</v>
      </c>
    </row>
    <row r="13" spans="2:11" ht="15.75" thickBot="1">
      <c r="B13" s="32" t="s">
        <v>12</v>
      </c>
      <c r="C13" s="33"/>
      <c r="D13" s="34">
        <f t="shared" ref="D13:K13" si="2">SUM(D6:D12)</f>
        <v>8179259</v>
      </c>
      <c r="E13" s="34">
        <f t="shared" si="2"/>
        <v>8604911</v>
      </c>
      <c r="F13" s="34">
        <f t="shared" si="2"/>
        <v>1455897041</v>
      </c>
      <c r="G13" s="34">
        <f t="shared" si="2"/>
        <v>1423744150</v>
      </c>
      <c r="H13" s="34">
        <f t="shared" si="2"/>
        <v>32152891</v>
      </c>
      <c r="I13" s="34">
        <f t="shared" si="2"/>
        <v>292848645.4792316</v>
      </c>
      <c r="J13" s="34">
        <f t="shared" si="2"/>
        <v>29973489268</v>
      </c>
      <c r="K13" s="35">
        <f t="shared" si="2"/>
        <v>6029063515.639143</v>
      </c>
    </row>
    <row r="15" spans="2:11" s="12" customFormat="1">
      <c r="B15" s="28" t="s">
        <v>218</v>
      </c>
      <c r="C15" s="29">
        <v>4.9714999999999998</v>
      </c>
      <c r="J15" s="13"/>
      <c r="K15" s="13"/>
    </row>
    <row r="16" spans="2:11">
      <c r="B16" s="30"/>
      <c r="C16" s="30" t="s">
        <v>215</v>
      </c>
    </row>
    <row r="17" spans="7:7">
      <c r="G17" s="18"/>
    </row>
    <row r="18" spans="7:7">
      <c r="G18" s="18"/>
    </row>
    <row r="19" spans="7:7">
      <c r="G19" s="18"/>
    </row>
    <row r="20" spans="7:7">
      <c r="G20" s="18"/>
    </row>
    <row r="21" spans="7:7">
      <c r="G21" s="18"/>
    </row>
    <row r="22" spans="7:7">
      <c r="G22" s="18"/>
    </row>
    <row r="23" spans="7:7">
      <c r="G23" s="18"/>
    </row>
    <row r="24" spans="7:7">
      <c r="G24" s="18"/>
    </row>
    <row r="25" spans="7:7">
      <c r="G25" s="18"/>
    </row>
    <row r="26" spans="7:7">
      <c r="G26" s="18"/>
    </row>
    <row r="27" spans="7:7">
      <c r="G27" s="18"/>
    </row>
    <row r="28" spans="7:7">
      <c r="G28" s="18"/>
    </row>
    <row r="29" spans="7:7">
      <c r="G29" s="18"/>
    </row>
    <row r="30" spans="7:7">
      <c r="G30" s="18"/>
    </row>
    <row r="31" spans="7:7">
      <c r="G31" s="18"/>
    </row>
  </sheetData>
  <mergeCells count="9">
    <mergeCell ref="E3:E4"/>
    <mergeCell ref="B2:K2"/>
    <mergeCell ref="J3:J4"/>
    <mergeCell ref="F3:H3"/>
    <mergeCell ref="K3:K4"/>
    <mergeCell ref="I3:I4"/>
    <mergeCell ref="B3:B4"/>
    <mergeCell ref="C3:C4"/>
    <mergeCell ref="D3:D4"/>
  </mergeCells>
  <phoneticPr fontId="17"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K18" sqref="K18"/>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16384" width="9.140625" style="8"/>
  </cols>
  <sheetData>
    <row r="1" spans="2:5" ht="15.75" thickBot="1"/>
    <row r="2" spans="2:5" ht="58.5" customHeight="1">
      <c r="B2" s="122" t="s">
        <v>275</v>
      </c>
      <c r="C2" s="123"/>
      <c r="D2" s="123"/>
      <c r="E2" s="124"/>
    </row>
    <row r="3" spans="2:5">
      <c r="B3" s="119" t="s">
        <v>13</v>
      </c>
      <c r="C3" s="120"/>
      <c r="D3" s="120" t="s">
        <v>14</v>
      </c>
      <c r="E3" s="121"/>
    </row>
    <row r="4" spans="2:5">
      <c r="B4" s="71" t="s">
        <v>15</v>
      </c>
      <c r="C4" s="72" t="s">
        <v>16</v>
      </c>
      <c r="D4" s="72" t="s">
        <v>17</v>
      </c>
      <c r="E4" s="73" t="s">
        <v>18</v>
      </c>
    </row>
    <row r="5" spans="2:5" ht="15.75">
      <c r="B5" s="77"/>
      <c r="C5" s="78" t="s">
        <v>19</v>
      </c>
      <c r="D5" s="38">
        <v>78035</v>
      </c>
      <c r="E5" s="79">
        <f t="shared" ref="E5:E48" si="0">D5/$D$48</f>
        <v>9.5405953033153735E-3</v>
      </c>
    </row>
    <row r="6" spans="2:5" ht="15.75">
      <c r="B6" s="77" t="s">
        <v>20</v>
      </c>
      <c r="C6" s="78" t="s">
        <v>21</v>
      </c>
      <c r="D6" s="38">
        <v>68793</v>
      </c>
      <c r="E6" s="79">
        <f t="shared" si="0"/>
        <v>8.4106640956106166E-3</v>
      </c>
    </row>
    <row r="7" spans="2:5" ht="15.75">
      <c r="B7" s="77" t="s">
        <v>22</v>
      </c>
      <c r="C7" s="78" t="s">
        <v>23</v>
      </c>
      <c r="D7" s="38">
        <v>98355</v>
      </c>
      <c r="E7" s="79">
        <f t="shared" si="0"/>
        <v>1.202492793051302E-2</v>
      </c>
    </row>
    <row r="8" spans="2:5" ht="15.75">
      <c r="B8" s="77" t="s">
        <v>24</v>
      </c>
      <c r="C8" s="78" t="s">
        <v>25</v>
      </c>
      <c r="D8" s="38">
        <v>122433</v>
      </c>
      <c r="E8" s="79">
        <f t="shared" si="0"/>
        <v>1.4968715381185509E-2</v>
      </c>
    </row>
    <row r="9" spans="2:5" ht="15.75">
      <c r="B9" s="77" t="s">
        <v>26</v>
      </c>
      <c r="C9" s="78" t="s">
        <v>27</v>
      </c>
      <c r="D9" s="38">
        <v>105373</v>
      </c>
      <c r="E9" s="79">
        <f t="shared" si="0"/>
        <v>1.2882951866422129E-2</v>
      </c>
    </row>
    <row r="10" spans="2:5" ht="15.75">
      <c r="B10" s="77" t="s">
        <v>28</v>
      </c>
      <c r="C10" s="78" t="s">
        <v>29</v>
      </c>
      <c r="D10" s="38">
        <v>160049</v>
      </c>
      <c r="E10" s="79">
        <f t="shared" si="0"/>
        <v>1.9567664992635642E-2</v>
      </c>
    </row>
    <row r="11" spans="2:5" ht="15.75">
      <c r="B11" s="77" t="s">
        <v>30</v>
      </c>
      <c r="C11" s="78" t="s">
        <v>31</v>
      </c>
      <c r="D11" s="38">
        <v>70913</v>
      </c>
      <c r="E11" s="79">
        <f t="shared" si="0"/>
        <v>8.669856279156828E-3</v>
      </c>
    </row>
    <row r="12" spans="2:5" ht="15.75">
      <c r="B12" s="77" t="s">
        <v>32</v>
      </c>
      <c r="C12" s="78" t="s">
        <v>33</v>
      </c>
      <c r="D12" s="38">
        <v>59124</v>
      </c>
      <c r="E12" s="79">
        <f t="shared" si="0"/>
        <v>7.2285276698048073E-3</v>
      </c>
    </row>
    <row r="13" spans="2:5" ht="15.75">
      <c r="B13" s="77" t="s">
        <v>34</v>
      </c>
      <c r="C13" s="78" t="s">
        <v>35</v>
      </c>
      <c r="D13" s="38">
        <v>137615</v>
      </c>
      <c r="E13" s="79">
        <f t="shared" si="0"/>
        <v>1.6824873744675405E-2</v>
      </c>
    </row>
    <row r="14" spans="2:5" ht="15.75">
      <c r="B14" s="77" t="s">
        <v>36</v>
      </c>
      <c r="C14" s="78" t="s">
        <v>37</v>
      </c>
      <c r="D14" s="38">
        <v>46265</v>
      </c>
      <c r="E14" s="79">
        <f t="shared" si="0"/>
        <v>5.6563803640403126E-3</v>
      </c>
    </row>
    <row r="15" spans="2:5" ht="15.75">
      <c r="B15" s="77" t="s">
        <v>38</v>
      </c>
      <c r="C15" s="78" t="s">
        <v>39</v>
      </c>
      <c r="D15" s="38">
        <v>70355</v>
      </c>
      <c r="E15" s="79">
        <f t="shared" si="0"/>
        <v>8.6016349402800417E-3</v>
      </c>
    </row>
    <row r="16" spans="2:5" ht="15.75">
      <c r="B16" s="77" t="s">
        <v>40</v>
      </c>
      <c r="C16" s="78" t="s">
        <v>41</v>
      </c>
      <c r="D16" s="38">
        <v>47176</v>
      </c>
      <c r="E16" s="79">
        <f t="shared" si="0"/>
        <v>5.7677596466868212E-3</v>
      </c>
    </row>
    <row r="17" spans="2:5" ht="15.75">
      <c r="B17" s="77" t="s">
        <v>42</v>
      </c>
      <c r="C17" s="78" t="s">
        <v>43</v>
      </c>
      <c r="D17" s="38">
        <v>224142</v>
      </c>
      <c r="E17" s="79">
        <f t="shared" si="0"/>
        <v>2.7403704907742864E-2</v>
      </c>
    </row>
    <row r="18" spans="2:5" ht="15.75">
      <c r="B18" s="77" t="s">
        <v>44</v>
      </c>
      <c r="C18" s="78" t="s">
        <v>45</v>
      </c>
      <c r="D18" s="38">
        <v>181477</v>
      </c>
      <c r="E18" s="79">
        <f t="shared" si="0"/>
        <v>2.2187462213875363E-2</v>
      </c>
    </row>
    <row r="19" spans="2:5" ht="15.75">
      <c r="B19" s="77" t="s">
        <v>46</v>
      </c>
      <c r="C19" s="78" t="s">
        <v>47</v>
      </c>
      <c r="D19" s="38">
        <v>55425</v>
      </c>
      <c r="E19" s="79">
        <f t="shared" si="0"/>
        <v>6.7762862137022437E-3</v>
      </c>
    </row>
    <row r="20" spans="2:5" ht="15.75">
      <c r="B20" s="77" t="s">
        <v>48</v>
      </c>
      <c r="C20" s="78" t="s">
        <v>49</v>
      </c>
      <c r="D20" s="38">
        <v>67228</v>
      </c>
      <c r="E20" s="79">
        <f t="shared" si="0"/>
        <v>8.219326469549381E-3</v>
      </c>
    </row>
    <row r="21" spans="2:5" ht="15.75">
      <c r="B21" s="77" t="s">
        <v>50</v>
      </c>
      <c r="C21" s="78" t="s">
        <v>51</v>
      </c>
      <c r="D21" s="38">
        <v>131453</v>
      </c>
      <c r="E21" s="79">
        <f t="shared" si="0"/>
        <v>1.6071504765896274E-2</v>
      </c>
    </row>
    <row r="22" spans="2:5" ht="15.75">
      <c r="B22" s="77" t="s">
        <v>52</v>
      </c>
      <c r="C22" s="78" t="s">
        <v>53</v>
      </c>
      <c r="D22" s="38">
        <v>123147</v>
      </c>
      <c r="E22" s="79">
        <f t="shared" si="0"/>
        <v>1.5056009352436448E-2</v>
      </c>
    </row>
    <row r="23" spans="2:5" ht="15.75">
      <c r="B23" s="77" t="s">
        <v>54</v>
      </c>
      <c r="C23" s="78" t="s">
        <v>55</v>
      </c>
      <c r="D23" s="38">
        <v>70627</v>
      </c>
      <c r="E23" s="79">
        <f t="shared" si="0"/>
        <v>8.6348897864708778E-3</v>
      </c>
    </row>
    <row r="24" spans="2:5" ht="15.75">
      <c r="B24" s="77" t="s">
        <v>56</v>
      </c>
      <c r="C24" s="78" t="s">
        <v>57</v>
      </c>
      <c r="D24" s="38">
        <v>102189</v>
      </c>
      <c r="E24" s="79">
        <f t="shared" si="0"/>
        <v>1.2493674549247064E-2</v>
      </c>
    </row>
    <row r="25" spans="2:5" ht="15.75">
      <c r="B25" s="77" t="s">
        <v>58</v>
      </c>
      <c r="C25" s="78" t="s">
        <v>59</v>
      </c>
      <c r="D25" s="38">
        <v>104650</v>
      </c>
      <c r="E25" s="79">
        <f t="shared" si="0"/>
        <v>1.2794557550995756E-2</v>
      </c>
    </row>
    <row r="26" spans="2:5" ht="15.75">
      <c r="B26" s="77" t="s">
        <v>60</v>
      </c>
      <c r="C26" s="78" t="s">
        <v>61</v>
      </c>
      <c r="D26" s="38">
        <v>33085</v>
      </c>
      <c r="E26" s="79">
        <f t="shared" si="0"/>
        <v>4.0449874493520745E-3</v>
      </c>
    </row>
    <row r="27" spans="2:5" ht="15.75">
      <c r="B27" s="77" t="s">
        <v>62</v>
      </c>
      <c r="C27" s="78" t="s">
        <v>63</v>
      </c>
      <c r="D27" s="38">
        <v>208717</v>
      </c>
      <c r="E27" s="79">
        <f t="shared" si="0"/>
        <v>2.5517837251516306E-2</v>
      </c>
    </row>
    <row r="28" spans="2:5" ht="15.75">
      <c r="B28" s="77" t="s">
        <v>64</v>
      </c>
      <c r="C28" s="78" t="s">
        <v>65</v>
      </c>
      <c r="D28" s="38">
        <v>23391</v>
      </c>
      <c r="E28" s="79">
        <f t="shared" si="0"/>
        <v>2.8597945119478428E-3</v>
      </c>
    </row>
    <row r="29" spans="2:5" ht="15.75">
      <c r="B29" s="77" t="s">
        <v>66</v>
      </c>
      <c r="C29" s="78" t="s">
        <v>67</v>
      </c>
      <c r="D29" s="38">
        <v>139835</v>
      </c>
      <c r="E29" s="79">
        <f t="shared" si="0"/>
        <v>1.7096291974615305E-2</v>
      </c>
    </row>
    <row r="30" spans="2:5" ht="15.75">
      <c r="B30" s="77" t="s">
        <v>68</v>
      </c>
      <c r="C30" s="78" t="s">
        <v>69</v>
      </c>
      <c r="D30" s="38">
        <v>42003</v>
      </c>
      <c r="E30" s="79">
        <f t="shared" si="0"/>
        <v>5.1353062667412784E-3</v>
      </c>
    </row>
    <row r="31" spans="2:5" ht="15.75">
      <c r="B31" s="77" t="s">
        <v>70</v>
      </c>
      <c r="C31" s="78" t="s">
        <v>71</v>
      </c>
      <c r="D31" s="38">
        <v>166232</v>
      </c>
      <c r="E31" s="79">
        <f t="shared" si="0"/>
        <v>2.0323601441157444E-2</v>
      </c>
    </row>
    <row r="32" spans="2:5" ht="15.75">
      <c r="B32" s="77" t="s">
        <v>72</v>
      </c>
      <c r="C32" s="78" t="s">
        <v>73</v>
      </c>
      <c r="D32" s="38">
        <v>108176</v>
      </c>
      <c r="E32" s="79">
        <f t="shared" si="0"/>
        <v>1.3225647946837237E-2</v>
      </c>
    </row>
    <row r="33" spans="2:13" ht="15.75">
      <c r="B33" s="77" t="s">
        <v>74</v>
      </c>
      <c r="C33" s="78" t="s">
        <v>75</v>
      </c>
      <c r="D33" s="38">
        <v>79076</v>
      </c>
      <c r="E33" s="79">
        <f t="shared" si="0"/>
        <v>9.6678684462736791E-3</v>
      </c>
    </row>
    <row r="34" spans="2:13" ht="15.75">
      <c r="B34" s="77" t="s">
        <v>76</v>
      </c>
      <c r="C34" s="78" t="s">
        <v>77</v>
      </c>
      <c r="D34" s="38">
        <v>173389</v>
      </c>
      <c r="E34" s="79">
        <f t="shared" si="0"/>
        <v>2.1198619581553783E-2</v>
      </c>
    </row>
    <row r="35" spans="2:13" ht="15.75">
      <c r="B35" s="77" t="s">
        <v>78</v>
      </c>
      <c r="C35" s="78" t="s">
        <v>79</v>
      </c>
      <c r="D35" s="38">
        <v>126073</v>
      </c>
      <c r="E35" s="79">
        <f t="shared" si="0"/>
        <v>1.5413743469915796E-2</v>
      </c>
    </row>
    <row r="36" spans="2:13" ht="15.75">
      <c r="B36" s="77" t="s">
        <v>80</v>
      </c>
      <c r="C36" s="78" t="s">
        <v>81</v>
      </c>
      <c r="D36" s="38">
        <v>71346</v>
      </c>
      <c r="E36" s="79">
        <f t="shared" si="0"/>
        <v>8.7227950600415032E-3</v>
      </c>
    </row>
    <row r="37" spans="2:13" ht="15.75">
      <c r="B37" s="77" t="s">
        <v>82</v>
      </c>
      <c r="C37" s="78" t="s">
        <v>83</v>
      </c>
      <c r="D37" s="38">
        <v>187506</v>
      </c>
      <c r="E37" s="79">
        <f t="shared" si="0"/>
        <v>2.2924570550950887E-2</v>
      </c>
    </row>
    <row r="38" spans="2:13" ht="15.75">
      <c r="B38" s="77" t="s">
        <v>84</v>
      </c>
      <c r="C38" s="78" t="s">
        <v>85</v>
      </c>
      <c r="D38" s="38">
        <v>182871</v>
      </c>
      <c r="E38" s="79">
        <f t="shared" si="0"/>
        <v>2.2357893300603393E-2</v>
      </c>
    </row>
    <row r="39" spans="2:13" ht="15.75">
      <c r="B39" s="77" t="s">
        <v>86</v>
      </c>
      <c r="C39" s="78" t="s">
        <v>87</v>
      </c>
      <c r="D39" s="38">
        <v>40544</v>
      </c>
      <c r="E39" s="79">
        <f t="shared" si="0"/>
        <v>4.9569282498573529E-3</v>
      </c>
    </row>
    <row r="40" spans="2:13" ht="15.75">
      <c r="B40" s="77" t="s">
        <v>88</v>
      </c>
      <c r="C40" s="78" t="s">
        <v>89</v>
      </c>
      <c r="D40" s="38">
        <v>393354</v>
      </c>
      <c r="E40" s="79">
        <f t="shared" si="0"/>
        <v>4.8091642531432249E-2</v>
      </c>
      <c r="M40" s="19"/>
    </row>
    <row r="41" spans="2:13" ht="15.75">
      <c r="B41" s="77" t="s">
        <v>90</v>
      </c>
      <c r="C41" s="78" t="s">
        <v>91</v>
      </c>
      <c r="D41" s="38">
        <v>60880</v>
      </c>
      <c r="E41" s="79">
        <f t="shared" si="0"/>
        <v>7.4432170444779901E-3</v>
      </c>
    </row>
    <row r="42" spans="2:13" ht="15.75">
      <c r="B42" s="77" t="s">
        <v>92</v>
      </c>
      <c r="C42" s="78" t="s">
        <v>93</v>
      </c>
      <c r="D42" s="38">
        <v>90520</v>
      </c>
      <c r="E42" s="79">
        <f t="shared" si="0"/>
        <v>1.1067017195567472E-2</v>
      </c>
    </row>
    <row r="43" spans="2:13" ht="15.75">
      <c r="B43" s="77" t="s">
        <v>94</v>
      </c>
      <c r="C43" s="78" t="s">
        <v>95</v>
      </c>
      <c r="D43" s="38">
        <v>109629</v>
      </c>
      <c r="E43" s="79">
        <f t="shared" si="0"/>
        <v>1.3403292400937543E-2</v>
      </c>
    </row>
    <row r="44" spans="2:13" ht="15.75">
      <c r="B44" s="77" t="s">
        <v>96</v>
      </c>
      <c r="C44" s="78" t="s">
        <v>97</v>
      </c>
      <c r="D44" s="38">
        <v>90124</v>
      </c>
      <c r="E44" s="79">
        <f t="shared" si="0"/>
        <v>1.1018602051848462E-2</v>
      </c>
    </row>
    <row r="45" spans="2:13" ht="15.75">
      <c r="B45" s="77" t="s">
        <v>98</v>
      </c>
      <c r="C45" s="78" t="s">
        <v>99</v>
      </c>
      <c r="D45" s="38">
        <v>41967</v>
      </c>
      <c r="E45" s="79">
        <f t="shared" si="0"/>
        <v>5.1309048900395502E-3</v>
      </c>
    </row>
    <row r="46" spans="2:13" ht="15.75">
      <c r="B46" s="77" t="s">
        <v>100</v>
      </c>
      <c r="C46" s="78" t="s">
        <v>101</v>
      </c>
      <c r="D46" s="38">
        <v>2756734</v>
      </c>
      <c r="E46" s="79">
        <f t="shared" si="0"/>
        <v>0.33703957779060428</v>
      </c>
    </row>
    <row r="47" spans="2:13" ht="15.75">
      <c r="B47" s="77" t="s">
        <v>102</v>
      </c>
      <c r="C47" s="78" t="s">
        <v>103</v>
      </c>
      <c r="D47" s="38">
        <v>928983</v>
      </c>
      <c r="E47" s="79">
        <f t="shared" si="0"/>
        <v>0.11357789256948582</v>
      </c>
    </row>
    <row r="48" spans="2:13" ht="16.5" thickBot="1">
      <c r="B48" s="74" t="s">
        <v>104</v>
      </c>
      <c r="C48" s="75" t="s">
        <v>12</v>
      </c>
      <c r="D48" s="34">
        <f>SUM(D5:D47)</f>
        <v>8179259</v>
      </c>
      <c r="E48" s="76">
        <f t="shared" si="0"/>
        <v>1</v>
      </c>
    </row>
    <row r="49" spans="4:4">
      <c r="D49" s="24"/>
    </row>
  </sheetData>
  <mergeCells count="3">
    <mergeCell ref="B3:C3"/>
    <mergeCell ref="D3:E3"/>
    <mergeCell ref="B2:E2"/>
  </mergeCells>
  <phoneticPr fontId="6"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J13" sqref="J13"/>
    </sheetView>
  </sheetViews>
  <sheetFormatPr defaultRowHeight="15"/>
  <cols>
    <col min="2" max="2" width="7" customWidth="1"/>
    <col min="3" max="3" width="19.28515625" customWidth="1"/>
    <col min="4" max="4" width="27.28515625" customWidth="1"/>
    <col min="5" max="16384" width="9.140625" style="8"/>
  </cols>
  <sheetData>
    <row r="1" spans="2:4" ht="15.75" thickBot="1"/>
    <row r="2" spans="2:4" ht="68.25" customHeight="1">
      <c r="B2" s="127" t="s">
        <v>276</v>
      </c>
      <c r="C2" s="128"/>
      <c r="D2" s="129"/>
    </row>
    <row r="3" spans="2:4" ht="65.25" customHeight="1">
      <c r="B3" s="125" t="s">
        <v>13</v>
      </c>
      <c r="C3" s="126"/>
      <c r="D3" s="80" t="s">
        <v>167</v>
      </c>
    </row>
    <row r="4" spans="2:4">
      <c r="B4" s="71" t="s">
        <v>15</v>
      </c>
      <c r="C4" s="72" t="s">
        <v>182</v>
      </c>
      <c r="D4" s="81"/>
    </row>
    <row r="5" spans="2:4" ht="15.75">
      <c r="B5" s="83"/>
      <c r="C5" s="84" t="s">
        <v>183</v>
      </c>
      <c r="D5" s="85">
        <v>36683</v>
      </c>
    </row>
    <row r="6" spans="2:4" ht="15.75">
      <c r="B6" s="86" t="s">
        <v>20</v>
      </c>
      <c r="C6" s="78" t="s">
        <v>21</v>
      </c>
      <c r="D6" s="85">
        <v>73654</v>
      </c>
    </row>
    <row r="7" spans="2:4" ht="15.75">
      <c r="B7" s="86" t="s">
        <v>22</v>
      </c>
      <c r="C7" s="78" t="s">
        <v>23</v>
      </c>
      <c r="D7" s="85">
        <v>95837</v>
      </c>
    </row>
    <row r="8" spans="2:4" ht="15.75">
      <c r="B8" s="86" t="s">
        <v>24</v>
      </c>
      <c r="C8" s="78" t="s">
        <v>25</v>
      </c>
      <c r="D8" s="85">
        <v>142051</v>
      </c>
    </row>
    <row r="9" spans="2:4" ht="15.75">
      <c r="B9" s="86" t="s">
        <v>26</v>
      </c>
      <c r="C9" s="78" t="s">
        <v>27</v>
      </c>
      <c r="D9" s="85">
        <v>91897</v>
      </c>
    </row>
    <row r="10" spans="2:4" ht="15.75">
      <c r="B10" s="86" t="s">
        <v>28</v>
      </c>
      <c r="C10" s="78" t="s">
        <v>29</v>
      </c>
      <c r="D10" s="85">
        <v>126637</v>
      </c>
    </row>
    <row r="11" spans="2:4" ht="15.75">
      <c r="B11" s="86" t="s">
        <v>30</v>
      </c>
      <c r="C11" s="78" t="s">
        <v>31</v>
      </c>
      <c r="D11" s="85">
        <v>49710</v>
      </c>
    </row>
    <row r="12" spans="2:4" ht="15.75">
      <c r="B12" s="86" t="s">
        <v>32</v>
      </c>
      <c r="C12" s="78" t="s">
        <v>33</v>
      </c>
      <c r="D12" s="85">
        <v>47893</v>
      </c>
    </row>
    <row r="13" spans="2:4" ht="15.75">
      <c r="B13" s="86" t="s">
        <v>34</v>
      </c>
      <c r="C13" s="78" t="s">
        <v>35</v>
      </c>
      <c r="D13" s="85">
        <v>137513</v>
      </c>
    </row>
    <row r="14" spans="2:4" ht="15.75">
      <c r="B14" s="86" t="s">
        <v>36</v>
      </c>
      <c r="C14" s="78" t="s">
        <v>37</v>
      </c>
      <c r="D14" s="85">
        <v>50487</v>
      </c>
    </row>
    <row r="15" spans="2:4" ht="15.75">
      <c r="B15" s="86" t="s">
        <v>38</v>
      </c>
      <c r="C15" s="78" t="s">
        <v>39</v>
      </c>
      <c r="D15" s="85">
        <v>68322</v>
      </c>
    </row>
    <row r="16" spans="2:4" ht="15.75">
      <c r="B16" s="86" t="s">
        <v>40</v>
      </c>
      <c r="C16" s="78" t="s">
        <v>41</v>
      </c>
      <c r="D16" s="85">
        <v>43272</v>
      </c>
    </row>
    <row r="17" spans="2:4" ht="15.75">
      <c r="B17" s="86" t="s">
        <v>42</v>
      </c>
      <c r="C17" s="78" t="s">
        <v>43</v>
      </c>
      <c r="D17" s="85">
        <v>184616</v>
      </c>
    </row>
    <row r="18" spans="2:4" ht="15.75">
      <c r="B18" s="86" t="s">
        <v>44</v>
      </c>
      <c r="C18" s="78" t="s">
        <v>45</v>
      </c>
      <c r="D18" s="85">
        <v>138120</v>
      </c>
    </row>
    <row r="19" spans="2:4" ht="15.75">
      <c r="B19" s="86" t="s">
        <v>46</v>
      </c>
      <c r="C19" s="78" t="s">
        <v>47</v>
      </c>
      <c r="D19" s="85">
        <v>39143</v>
      </c>
    </row>
    <row r="20" spans="2:4" ht="15.75">
      <c r="B20" s="86" t="s">
        <v>48</v>
      </c>
      <c r="C20" s="78" t="s">
        <v>49</v>
      </c>
      <c r="D20" s="85">
        <v>87155</v>
      </c>
    </row>
    <row r="21" spans="2:4" ht="15.75">
      <c r="B21" s="86" t="s">
        <v>50</v>
      </c>
      <c r="C21" s="78" t="s">
        <v>51</v>
      </c>
      <c r="D21" s="85">
        <v>109953</v>
      </c>
    </row>
    <row r="22" spans="2:4" ht="15.75">
      <c r="B22" s="86" t="s">
        <v>52</v>
      </c>
      <c r="C22" s="78" t="s">
        <v>53</v>
      </c>
      <c r="D22" s="85">
        <v>84942</v>
      </c>
    </row>
    <row r="23" spans="2:4" ht="15.75">
      <c r="B23" s="86" t="s">
        <v>54</v>
      </c>
      <c r="C23" s="78" t="s">
        <v>55</v>
      </c>
      <c r="D23" s="85">
        <v>65594</v>
      </c>
    </row>
    <row r="24" spans="2:4" ht="15.75">
      <c r="B24" s="86" t="s">
        <v>56</v>
      </c>
      <c r="C24" s="78" t="s">
        <v>57</v>
      </c>
      <c r="D24" s="85">
        <v>56552</v>
      </c>
    </row>
    <row r="25" spans="2:4" ht="15.75">
      <c r="B25" s="86" t="s">
        <v>58</v>
      </c>
      <c r="C25" s="78" t="s">
        <v>59</v>
      </c>
      <c r="D25" s="85">
        <v>77417</v>
      </c>
    </row>
    <row r="26" spans="2:4" ht="15.75">
      <c r="B26" s="86" t="s">
        <v>60</v>
      </c>
      <c r="C26" s="78" t="s">
        <v>61</v>
      </c>
      <c r="D26" s="85">
        <v>43732</v>
      </c>
    </row>
    <row r="27" spans="2:4" ht="15.75">
      <c r="B27" s="86" t="s">
        <v>62</v>
      </c>
      <c r="C27" s="78" t="s">
        <v>63</v>
      </c>
      <c r="D27" s="85">
        <v>145107</v>
      </c>
    </row>
    <row r="28" spans="2:4" ht="15.75">
      <c r="B28" s="86" t="s">
        <v>64</v>
      </c>
      <c r="C28" s="78" t="s">
        <v>65</v>
      </c>
      <c r="D28" s="85">
        <v>43319</v>
      </c>
    </row>
    <row r="29" spans="2:4" ht="15.75">
      <c r="B29" s="86" t="s">
        <v>66</v>
      </c>
      <c r="C29" s="78" t="s">
        <v>67</v>
      </c>
      <c r="D29" s="85">
        <v>85834</v>
      </c>
    </row>
    <row r="30" spans="2:4" ht="15.75">
      <c r="B30" s="86" t="s">
        <v>68</v>
      </c>
      <c r="C30" s="78" t="s">
        <v>69</v>
      </c>
      <c r="D30" s="85">
        <v>38921</v>
      </c>
    </row>
    <row r="31" spans="2:4" ht="15.75">
      <c r="B31" s="86" t="s">
        <v>70</v>
      </c>
      <c r="C31" s="78" t="s">
        <v>71</v>
      </c>
      <c r="D31" s="85">
        <v>106879</v>
      </c>
    </row>
    <row r="32" spans="2:4" ht="15.75">
      <c r="B32" s="86" t="s">
        <v>72</v>
      </c>
      <c r="C32" s="78" t="s">
        <v>73</v>
      </c>
      <c r="D32" s="85">
        <v>68013</v>
      </c>
    </row>
    <row r="33" spans="2:12" ht="15.75">
      <c r="B33" s="86" t="s">
        <v>74</v>
      </c>
      <c r="C33" s="78" t="s">
        <v>75</v>
      </c>
      <c r="D33" s="85">
        <v>63272</v>
      </c>
    </row>
    <row r="34" spans="2:12" ht="15.75">
      <c r="B34" s="86" t="s">
        <v>76</v>
      </c>
      <c r="C34" s="78" t="s">
        <v>77</v>
      </c>
      <c r="D34" s="85">
        <v>163228</v>
      </c>
    </row>
    <row r="35" spans="2:12" ht="15.75">
      <c r="B35" s="86" t="s">
        <v>78</v>
      </c>
      <c r="C35" s="78" t="s">
        <v>79</v>
      </c>
      <c r="D35" s="85">
        <v>61164</v>
      </c>
    </row>
    <row r="36" spans="2:12" ht="15.75">
      <c r="B36" s="86" t="s">
        <v>80</v>
      </c>
      <c r="C36" s="78" t="s">
        <v>81</v>
      </c>
      <c r="D36" s="85">
        <v>42543</v>
      </c>
    </row>
    <row r="37" spans="2:12" ht="15.75">
      <c r="B37" s="86" t="s">
        <v>82</v>
      </c>
      <c r="C37" s="78" t="s">
        <v>83</v>
      </c>
      <c r="D37" s="85">
        <v>101286</v>
      </c>
    </row>
    <row r="38" spans="2:12" ht="15.75">
      <c r="B38" s="86" t="s">
        <v>84</v>
      </c>
      <c r="C38" s="78" t="s">
        <v>85</v>
      </c>
      <c r="D38" s="85">
        <v>92637</v>
      </c>
    </row>
    <row r="39" spans="2:12" ht="15.75">
      <c r="B39" s="86" t="s">
        <v>86</v>
      </c>
      <c r="C39" s="78" t="s">
        <v>87</v>
      </c>
      <c r="D39" s="85">
        <v>50654</v>
      </c>
    </row>
    <row r="40" spans="2:12" ht="15.75">
      <c r="B40" s="86" t="s">
        <v>88</v>
      </c>
      <c r="C40" s="78" t="s">
        <v>89</v>
      </c>
      <c r="D40" s="85">
        <v>175808</v>
      </c>
    </row>
    <row r="41" spans="2:12" ht="15.75">
      <c r="B41" s="86" t="s">
        <v>90</v>
      </c>
      <c r="C41" s="78" t="s">
        <v>91</v>
      </c>
      <c r="D41" s="85">
        <v>33990</v>
      </c>
    </row>
    <row r="42" spans="2:12" ht="15.75">
      <c r="B42" s="86" t="s">
        <v>92</v>
      </c>
      <c r="C42" s="78" t="s">
        <v>93</v>
      </c>
      <c r="D42" s="85">
        <v>52055</v>
      </c>
    </row>
    <row r="43" spans="2:12" ht="15.75">
      <c r="B43" s="86" t="s">
        <v>94</v>
      </c>
      <c r="C43" s="78" t="s">
        <v>95</v>
      </c>
      <c r="D43" s="85">
        <v>66161</v>
      </c>
    </row>
    <row r="44" spans="2:12" ht="15.75">
      <c r="B44" s="86" t="s">
        <v>96</v>
      </c>
      <c r="C44" s="78" t="s">
        <v>97</v>
      </c>
      <c r="D44" s="85">
        <v>46185</v>
      </c>
      <c r="L44" s="19"/>
    </row>
    <row r="45" spans="2:12" ht="15.75">
      <c r="B45" s="86" t="s">
        <v>98</v>
      </c>
      <c r="C45" s="78" t="s">
        <v>99</v>
      </c>
      <c r="D45" s="85">
        <v>46534</v>
      </c>
    </row>
    <row r="46" spans="2:12" ht="15.75">
      <c r="B46" s="86" t="s">
        <v>100</v>
      </c>
      <c r="C46" s="78" t="s">
        <v>101</v>
      </c>
      <c r="D46" s="85">
        <v>68327</v>
      </c>
    </row>
    <row r="47" spans="2:12" ht="15.75">
      <c r="B47" s="86">
        <v>421</v>
      </c>
      <c r="C47" s="78" t="s">
        <v>101</v>
      </c>
      <c r="D47" s="85">
        <v>93681</v>
      </c>
    </row>
    <row r="48" spans="2:12" ht="15.75">
      <c r="B48" s="86">
        <v>431</v>
      </c>
      <c r="C48" s="78" t="s">
        <v>101</v>
      </c>
      <c r="D48" s="85">
        <v>125668</v>
      </c>
    </row>
    <row r="49" spans="2:4" ht="15.75">
      <c r="B49" s="86">
        <v>441</v>
      </c>
      <c r="C49" s="78" t="s">
        <v>101</v>
      </c>
      <c r="D49" s="85">
        <v>95603</v>
      </c>
    </row>
    <row r="50" spans="2:4" ht="15.75">
      <c r="B50" s="86">
        <v>451</v>
      </c>
      <c r="C50" s="78" t="s">
        <v>101</v>
      </c>
      <c r="D50" s="85">
        <v>75759</v>
      </c>
    </row>
    <row r="51" spans="2:4" ht="15.75">
      <c r="B51" s="86">
        <v>461</v>
      </c>
      <c r="C51" s="78" t="s">
        <v>101</v>
      </c>
      <c r="D51" s="85">
        <v>116043</v>
      </c>
    </row>
    <row r="52" spans="2:4" ht="15.75">
      <c r="B52" s="86" t="s">
        <v>102</v>
      </c>
      <c r="C52" s="78" t="s">
        <v>103</v>
      </c>
      <c r="D52" s="85">
        <v>151377</v>
      </c>
    </row>
    <row r="53" spans="2:4" ht="16.5" thickBot="1">
      <c r="B53" s="74" t="s">
        <v>104</v>
      </c>
      <c r="C53" s="75" t="s">
        <v>12</v>
      </c>
      <c r="D53" s="82">
        <f>SUM(D5:D52)</f>
        <v>4061228</v>
      </c>
    </row>
  </sheetData>
  <mergeCells count="2">
    <mergeCell ref="B3:C3"/>
    <mergeCell ref="B2:D2"/>
  </mergeCells>
  <phoneticPr fontId="6" type="noConversion"/>
  <printOptions horizontalCentered="1" verticalCentered="1"/>
  <pageMargins left="0.27559055118110237" right="0.27559055118110237" top="0.27559055118110237" bottom="0.55118110236220474" header="0.19685039370078741" footer="0.15748031496062992"/>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6"/>
  <sheetViews>
    <sheetView workbookViewId="0">
      <selection activeCell="I27" sqref="I27"/>
    </sheetView>
  </sheetViews>
  <sheetFormatPr defaultRowHeight="12.75"/>
  <cols>
    <col min="1" max="1" width="12.140625" customWidth="1"/>
    <col min="2" max="2" width="31.28515625" customWidth="1"/>
    <col min="3" max="3" width="32.140625" customWidth="1"/>
  </cols>
  <sheetData>
    <row r="1" spans="2:3" ht="16.5" thickBot="1">
      <c r="B1" s="130"/>
      <c r="C1" s="130"/>
    </row>
    <row r="2" spans="2:3" ht="42.75" customHeight="1">
      <c r="B2" s="122" t="s">
        <v>277</v>
      </c>
      <c r="C2" s="124"/>
    </row>
    <row r="3" spans="2:3">
      <c r="B3" s="71" t="s">
        <v>160</v>
      </c>
      <c r="C3" s="81" t="s">
        <v>14</v>
      </c>
    </row>
    <row r="4" spans="2:3" ht="15">
      <c r="B4" s="87" t="s">
        <v>158</v>
      </c>
      <c r="C4" s="39">
        <v>78808</v>
      </c>
    </row>
    <row r="5" spans="2:3" ht="15">
      <c r="B5" s="87" t="s">
        <v>202</v>
      </c>
      <c r="C5" s="39">
        <v>78608</v>
      </c>
    </row>
    <row r="6" spans="2:3" ht="15">
      <c r="B6" s="87" t="s">
        <v>162</v>
      </c>
      <c r="C6" s="39">
        <v>78419</v>
      </c>
    </row>
    <row r="7" spans="2:3" ht="15">
      <c r="B7" s="87" t="s">
        <v>204</v>
      </c>
      <c r="C7" s="39">
        <v>78244</v>
      </c>
    </row>
    <row r="8" spans="2:3" ht="15">
      <c r="B8" s="87" t="s">
        <v>171</v>
      </c>
      <c r="C8" s="39">
        <v>78027</v>
      </c>
    </row>
    <row r="9" spans="2:3" ht="15">
      <c r="B9" s="87" t="s">
        <v>211</v>
      </c>
      <c r="C9" s="39">
        <v>77090</v>
      </c>
    </row>
    <row r="10" spans="2:3" ht="15">
      <c r="B10" s="87" t="s">
        <v>186</v>
      </c>
      <c r="C10" s="39">
        <v>76931</v>
      </c>
    </row>
    <row r="11" spans="2:3" ht="15">
      <c r="B11" s="87" t="s">
        <v>112</v>
      </c>
      <c r="C11" s="39">
        <v>76747</v>
      </c>
    </row>
    <row r="12" spans="2:3" ht="15">
      <c r="B12" s="87" t="s">
        <v>193</v>
      </c>
      <c r="C12" s="39">
        <v>76532</v>
      </c>
    </row>
    <row r="13" spans="2:3" ht="15">
      <c r="B13" s="87" t="s">
        <v>5</v>
      </c>
      <c r="C13" s="39">
        <v>76318</v>
      </c>
    </row>
    <row r="14" spans="2:3" ht="15">
      <c r="B14" s="87" t="s">
        <v>170</v>
      </c>
      <c r="C14" s="39">
        <v>76110</v>
      </c>
    </row>
    <row r="15" spans="2:3" ht="15">
      <c r="B15" s="87" t="s">
        <v>208</v>
      </c>
      <c r="C15" s="39">
        <v>75787</v>
      </c>
    </row>
    <row r="16" spans="2:3" ht="15.75" thickBot="1">
      <c r="B16" s="88" t="s">
        <v>159</v>
      </c>
      <c r="C16" s="68">
        <v>75607</v>
      </c>
    </row>
  </sheetData>
  <mergeCells count="2">
    <mergeCell ref="B1:C1"/>
    <mergeCell ref="B2:C2"/>
  </mergeCells>
  <phoneticPr fontId="15"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I23" sqref="I23"/>
    </sheetView>
  </sheetViews>
  <sheetFormatPr defaultColWidth="11.42578125" defaultRowHeight="12.75"/>
  <cols>
    <col min="2" max="2" width="5.85546875" customWidth="1"/>
    <col min="3" max="3" width="18.28515625" style="7" customWidth="1"/>
    <col min="4" max="4" width="19.7109375" customWidth="1"/>
    <col min="5" max="6" width="13.85546875" bestFit="1" customWidth="1"/>
  </cols>
  <sheetData>
    <row r="1" spans="2:8" ht="13.5" thickBot="1"/>
    <row r="2" spans="2:8" ht="59.25" customHeight="1">
      <c r="B2" s="90" t="s">
        <v>278</v>
      </c>
      <c r="C2" s="91"/>
      <c r="D2" s="91"/>
      <c r="E2" s="91"/>
      <c r="F2" s="92"/>
    </row>
    <row r="3" spans="2:8" ht="23.25" customHeight="1">
      <c r="B3" s="95" t="s">
        <v>10</v>
      </c>
      <c r="C3" s="89" t="s">
        <v>135</v>
      </c>
      <c r="D3" s="89" t="s">
        <v>105</v>
      </c>
      <c r="E3" s="89" t="s">
        <v>107</v>
      </c>
      <c r="F3" s="99"/>
    </row>
    <row r="4" spans="2:8" ht="39" customHeight="1">
      <c r="B4" s="95"/>
      <c r="C4" s="89"/>
      <c r="D4" s="89"/>
      <c r="E4" s="31" t="s">
        <v>141</v>
      </c>
      <c r="F4" s="42" t="s">
        <v>142</v>
      </c>
    </row>
    <row r="5" spans="2:8" ht="15">
      <c r="B5" s="36">
        <f>k_total_tec_0124!B6</f>
        <v>1</v>
      </c>
      <c r="C5" s="37" t="str">
        <f>k_total_tec_0124!C6</f>
        <v>METROPOLITAN LIFE</v>
      </c>
      <c r="D5" s="38">
        <f t="shared" ref="D5:D11" si="0">E5+F5</f>
        <v>1129534</v>
      </c>
      <c r="E5" s="38">
        <v>539698</v>
      </c>
      <c r="F5" s="39">
        <v>589836</v>
      </c>
      <c r="G5" s="4"/>
      <c r="H5" s="4"/>
    </row>
    <row r="6" spans="2:8" ht="15">
      <c r="B6" s="40">
        <f>k_total_tec_0124!B7</f>
        <v>2</v>
      </c>
      <c r="C6" s="37" t="str">
        <f>k_total_tec_0124!C7</f>
        <v>AZT VIITORUL TAU</v>
      </c>
      <c r="D6" s="38">
        <f t="shared" si="0"/>
        <v>1683133</v>
      </c>
      <c r="E6" s="38">
        <v>804927</v>
      </c>
      <c r="F6" s="39">
        <v>878206</v>
      </c>
      <c r="G6" s="4"/>
      <c r="H6" s="4"/>
    </row>
    <row r="7" spans="2:8" ht="15">
      <c r="B7" s="40">
        <f>k_total_tec_0124!B8</f>
        <v>3</v>
      </c>
      <c r="C7" s="41" t="str">
        <f>k_total_tec_0124!C8</f>
        <v>BCR</v>
      </c>
      <c r="D7" s="38">
        <f t="shared" si="0"/>
        <v>778159</v>
      </c>
      <c r="E7" s="38">
        <v>367685</v>
      </c>
      <c r="F7" s="39">
        <v>410474</v>
      </c>
      <c r="G7" s="4"/>
      <c r="H7" s="4"/>
    </row>
    <row r="8" spans="2:8" ht="15">
      <c r="B8" s="40">
        <f>k_total_tec_0124!B9</f>
        <v>4</v>
      </c>
      <c r="C8" s="41" t="str">
        <f>k_total_tec_0124!C9</f>
        <v>BRD</v>
      </c>
      <c r="D8" s="38">
        <f t="shared" si="0"/>
        <v>568572</v>
      </c>
      <c r="E8" s="38">
        <v>267901</v>
      </c>
      <c r="F8" s="39">
        <v>300671</v>
      </c>
      <c r="G8" s="4"/>
      <c r="H8" s="4"/>
    </row>
    <row r="9" spans="2:8" ht="15">
      <c r="B9" s="40">
        <f>k_total_tec_0124!B10</f>
        <v>5</v>
      </c>
      <c r="C9" s="41" t="str">
        <f>k_total_tec_0124!C10</f>
        <v>VITAL</v>
      </c>
      <c r="D9" s="38">
        <f t="shared" si="0"/>
        <v>1038420</v>
      </c>
      <c r="E9" s="38">
        <v>488921</v>
      </c>
      <c r="F9" s="39">
        <v>549499</v>
      </c>
      <c r="G9" s="4"/>
      <c r="H9" s="4"/>
    </row>
    <row r="10" spans="2:8" ht="15">
      <c r="B10" s="40">
        <f>k_total_tec_0124!B11</f>
        <v>6</v>
      </c>
      <c r="C10" s="41" t="str">
        <f>k_total_tec_0124!C11</f>
        <v>ARIPI</v>
      </c>
      <c r="D10" s="38">
        <f t="shared" si="0"/>
        <v>876133</v>
      </c>
      <c r="E10" s="38">
        <v>414675</v>
      </c>
      <c r="F10" s="39">
        <v>461458</v>
      </c>
      <c r="G10" s="4"/>
      <c r="H10" s="4"/>
    </row>
    <row r="11" spans="2:8" ht="15">
      <c r="B11" s="40">
        <f>k_total_tec_0124!B12</f>
        <v>7</v>
      </c>
      <c r="C11" s="41" t="s">
        <v>199</v>
      </c>
      <c r="D11" s="38">
        <f t="shared" si="0"/>
        <v>2105308</v>
      </c>
      <c r="E11" s="38">
        <v>1042734</v>
      </c>
      <c r="F11" s="39">
        <v>1062574</v>
      </c>
      <c r="G11" s="4"/>
      <c r="H11" s="4"/>
    </row>
    <row r="12" spans="2:8" ht="15.75" thickBot="1">
      <c r="B12" s="131" t="s">
        <v>12</v>
      </c>
      <c r="C12" s="132"/>
      <c r="D12" s="34">
        <f>SUM(D5:D11)</f>
        <v>8179259</v>
      </c>
      <c r="E12" s="34">
        <f>SUM(E5:E11)</f>
        <v>3926541</v>
      </c>
      <c r="F12" s="35">
        <f>SUM(F5:F11)</f>
        <v>4252718</v>
      </c>
      <c r="G12" s="4"/>
      <c r="H12" s="4"/>
    </row>
    <row r="14" spans="2:8">
      <c r="B14" s="10"/>
      <c r="C14" s="11"/>
    </row>
    <row r="15" spans="2:8">
      <c r="B15" s="14"/>
      <c r="C15" s="14"/>
    </row>
  </sheetData>
  <mergeCells count="6">
    <mergeCell ref="B2:F2"/>
    <mergeCell ref="B12:C12"/>
    <mergeCell ref="D3:D4"/>
    <mergeCell ref="E3:F3"/>
    <mergeCell ref="B3:B4"/>
    <mergeCell ref="C3:C4"/>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Q25" sqref="Q25"/>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H23" sqref="H23"/>
    </sheetView>
  </sheetViews>
  <sheetFormatPr defaultColWidth="11.42578125" defaultRowHeight="12.75"/>
  <cols>
    <col min="2" max="2" width="6.28515625" customWidth="1"/>
    <col min="3" max="3" width="18.285156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6.25" customHeight="1">
      <c r="B2" s="90" t="s">
        <v>279</v>
      </c>
      <c r="C2" s="91"/>
      <c r="D2" s="91"/>
      <c r="E2" s="91"/>
      <c r="F2" s="91"/>
      <c r="G2" s="91"/>
      <c r="H2" s="91"/>
      <c r="I2" s="91"/>
      <c r="J2" s="91"/>
      <c r="K2" s="91"/>
      <c r="L2" s="91"/>
      <c r="M2" s="91"/>
      <c r="N2" s="91"/>
      <c r="O2" s="91"/>
      <c r="P2" s="92"/>
    </row>
    <row r="3" spans="2:19" ht="23.25" customHeight="1">
      <c r="B3" s="95" t="s">
        <v>10</v>
      </c>
      <c r="C3" s="89" t="s">
        <v>135</v>
      </c>
      <c r="D3" s="89" t="s">
        <v>105</v>
      </c>
      <c r="E3" s="133"/>
      <c r="F3" s="134"/>
      <c r="G3" s="134"/>
      <c r="H3" s="135"/>
      <c r="I3" s="89" t="s">
        <v>107</v>
      </c>
      <c r="J3" s="89"/>
      <c r="K3" s="89"/>
      <c r="L3" s="89"/>
      <c r="M3" s="89"/>
      <c r="N3" s="89"/>
      <c r="O3" s="89"/>
      <c r="P3" s="99"/>
    </row>
    <row r="4" spans="2:19" ht="23.25" customHeight="1">
      <c r="B4" s="95"/>
      <c r="C4" s="89"/>
      <c r="D4" s="89"/>
      <c r="E4" s="89" t="s">
        <v>12</v>
      </c>
      <c r="F4" s="89"/>
      <c r="G4" s="89"/>
      <c r="H4" s="89"/>
      <c r="I4" s="89" t="s">
        <v>143</v>
      </c>
      <c r="J4" s="89"/>
      <c r="K4" s="89"/>
      <c r="L4" s="89"/>
      <c r="M4" s="89" t="s">
        <v>144</v>
      </c>
      <c r="N4" s="89"/>
      <c r="O4" s="89"/>
      <c r="P4" s="99"/>
    </row>
    <row r="5" spans="2:19" ht="47.25" customHeight="1">
      <c r="B5" s="95"/>
      <c r="C5" s="89"/>
      <c r="D5" s="89"/>
      <c r="E5" s="31" t="s">
        <v>145</v>
      </c>
      <c r="F5" s="31" t="s">
        <v>146</v>
      </c>
      <c r="G5" s="31" t="s">
        <v>188</v>
      </c>
      <c r="H5" s="31" t="s">
        <v>187</v>
      </c>
      <c r="I5" s="31" t="s">
        <v>145</v>
      </c>
      <c r="J5" s="31" t="s">
        <v>146</v>
      </c>
      <c r="K5" s="31" t="s">
        <v>188</v>
      </c>
      <c r="L5" s="31" t="s">
        <v>187</v>
      </c>
      <c r="M5" s="31" t="s">
        <v>145</v>
      </c>
      <c r="N5" s="31" t="s">
        <v>146</v>
      </c>
      <c r="O5" s="31" t="s">
        <v>188</v>
      </c>
      <c r="P5" s="42" t="s">
        <v>187</v>
      </c>
    </row>
    <row r="6" spans="2:19" ht="18" hidden="1" customHeight="1">
      <c r="B6" s="25"/>
      <c r="C6" s="15"/>
      <c r="D6" s="16" t="s">
        <v>147</v>
      </c>
      <c r="E6" s="16" t="s">
        <v>148</v>
      </c>
      <c r="F6" s="16" t="s">
        <v>149</v>
      </c>
      <c r="G6" s="16"/>
      <c r="H6" s="16" t="s">
        <v>150</v>
      </c>
      <c r="I6" s="16" t="s">
        <v>148</v>
      </c>
      <c r="J6" s="16" t="s">
        <v>149</v>
      </c>
      <c r="K6" s="16"/>
      <c r="L6" s="16" t="s">
        <v>150</v>
      </c>
      <c r="M6" s="16" t="s">
        <v>151</v>
      </c>
      <c r="N6" s="16" t="s">
        <v>152</v>
      </c>
      <c r="O6" s="16"/>
      <c r="P6" s="17" t="s">
        <v>153</v>
      </c>
    </row>
    <row r="7" spans="2:19" ht="15">
      <c r="B7" s="36">
        <f>k_total_tec_0124!B6</f>
        <v>1</v>
      </c>
      <c r="C7" s="37" t="str">
        <f>k_total_tec_0124!C6</f>
        <v>METROPOLITAN LIFE</v>
      </c>
      <c r="D7" s="38">
        <f>SUM(E7+F7+G7+H7)</f>
        <v>1129534</v>
      </c>
      <c r="E7" s="38">
        <f>I7+M7</f>
        <v>92932</v>
      </c>
      <c r="F7" s="38">
        <f>J7+N7</f>
        <v>276180</v>
      </c>
      <c r="G7" s="38">
        <f>K7+O7</f>
        <v>415985</v>
      </c>
      <c r="H7" s="38">
        <f>L7+P7</f>
        <v>344437</v>
      </c>
      <c r="I7" s="38">
        <v>43988</v>
      </c>
      <c r="J7" s="38">
        <v>128907</v>
      </c>
      <c r="K7" s="38">
        <v>193413</v>
      </c>
      <c r="L7" s="38">
        <v>173390</v>
      </c>
      <c r="M7" s="38">
        <v>48944</v>
      </c>
      <c r="N7" s="38">
        <v>147273</v>
      </c>
      <c r="O7" s="38">
        <v>222572</v>
      </c>
      <c r="P7" s="39">
        <v>171047</v>
      </c>
    </row>
    <row r="8" spans="2:19" ht="15">
      <c r="B8" s="40">
        <f>k_total_tec_0124!B7</f>
        <v>2</v>
      </c>
      <c r="C8" s="37" t="str">
        <f>k_total_tec_0124!C7</f>
        <v>AZT VIITORUL TAU</v>
      </c>
      <c r="D8" s="38">
        <f t="shared" ref="D8:D13" si="0">SUM(E8+F8+G8+H8)</f>
        <v>1683133</v>
      </c>
      <c r="E8" s="38">
        <f t="shared" ref="E8:E13" si="1">I8+M8</f>
        <v>92784</v>
      </c>
      <c r="F8" s="38">
        <f t="shared" ref="F8:F13" si="2">J8+N8</f>
        <v>259220</v>
      </c>
      <c r="G8" s="38">
        <f t="shared" ref="G8:G13" si="3">K8+O8</f>
        <v>619246</v>
      </c>
      <c r="H8" s="38">
        <f t="shared" ref="H8:H13" si="4">L8+P8</f>
        <v>711883</v>
      </c>
      <c r="I8" s="38">
        <v>43907</v>
      </c>
      <c r="J8" s="38">
        <v>121700</v>
      </c>
      <c r="K8" s="38">
        <v>289014</v>
      </c>
      <c r="L8" s="38">
        <v>350306</v>
      </c>
      <c r="M8" s="38">
        <v>48877</v>
      </c>
      <c r="N8" s="38">
        <v>137520</v>
      </c>
      <c r="O8" s="38">
        <v>330232</v>
      </c>
      <c r="P8" s="39">
        <v>361577</v>
      </c>
    </row>
    <row r="9" spans="2:19" ht="15">
      <c r="B9" s="40">
        <f>k_total_tec_0124!B8</f>
        <v>3</v>
      </c>
      <c r="C9" s="41" t="str">
        <f>k_total_tec_0124!C8</f>
        <v>BCR</v>
      </c>
      <c r="D9" s="38">
        <f t="shared" si="0"/>
        <v>778159</v>
      </c>
      <c r="E9" s="38">
        <f t="shared" si="1"/>
        <v>94503</v>
      </c>
      <c r="F9" s="38">
        <f t="shared" si="2"/>
        <v>286256</v>
      </c>
      <c r="G9" s="38">
        <f t="shared" si="3"/>
        <v>231428</v>
      </c>
      <c r="H9" s="38">
        <f t="shared" si="4"/>
        <v>165972</v>
      </c>
      <c r="I9" s="38">
        <v>44593</v>
      </c>
      <c r="J9" s="38">
        <v>133720</v>
      </c>
      <c r="K9" s="38">
        <v>108498</v>
      </c>
      <c r="L9" s="38">
        <v>80874</v>
      </c>
      <c r="M9" s="38">
        <v>49910</v>
      </c>
      <c r="N9" s="38">
        <v>152536</v>
      </c>
      <c r="O9" s="38">
        <v>122930</v>
      </c>
      <c r="P9" s="39">
        <v>85098</v>
      </c>
    </row>
    <row r="10" spans="2:19" ht="15">
      <c r="B10" s="40">
        <f>k_total_tec_0124!B9</f>
        <v>4</v>
      </c>
      <c r="C10" s="41" t="str">
        <f>k_total_tec_0124!C9</f>
        <v>BRD</v>
      </c>
      <c r="D10" s="38">
        <f t="shared" si="0"/>
        <v>568572</v>
      </c>
      <c r="E10" s="38">
        <f t="shared" si="1"/>
        <v>97472</v>
      </c>
      <c r="F10" s="38">
        <f t="shared" si="2"/>
        <v>252827</v>
      </c>
      <c r="G10" s="38">
        <f t="shared" si="3"/>
        <v>147235</v>
      </c>
      <c r="H10" s="38">
        <f t="shared" si="4"/>
        <v>71038</v>
      </c>
      <c r="I10" s="38">
        <v>46046</v>
      </c>
      <c r="J10" s="38">
        <v>118923</v>
      </c>
      <c r="K10" s="38">
        <v>69136</v>
      </c>
      <c r="L10" s="38">
        <v>33796</v>
      </c>
      <c r="M10" s="38">
        <v>51426</v>
      </c>
      <c r="N10" s="38">
        <v>133904</v>
      </c>
      <c r="O10" s="38">
        <v>78099</v>
      </c>
      <c r="P10" s="39">
        <v>37242</v>
      </c>
    </row>
    <row r="11" spans="2:19" ht="15">
      <c r="B11" s="40">
        <f>k_total_tec_0124!B10</f>
        <v>5</v>
      </c>
      <c r="C11" s="41" t="str">
        <f>k_total_tec_0124!C10</f>
        <v>VITAL</v>
      </c>
      <c r="D11" s="38">
        <f t="shared" si="0"/>
        <v>1038420</v>
      </c>
      <c r="E11" s="38">
        <f t="shared" si="1"/>
        <v>92679</v>
      </c>
      <c r="F11" s="38">
        <f t="shared" si="2"/>
        <v>311290</v>
      </c>
      <c r="G11" s="38">
        <f t="shared" si="3"/>
        <v>371930</v>
      </c>
      <c r="H11" s="38">
        <f t="shared" si="4"/>
        <v>262521</v>
      </c>
      <c r="I11" s="38">
        <v>43889</v>
      </c>
      <c r="J11" s="38">
        <v>145096</v>
      </c>
      <c r="K11" s="38">
        <v>170882</v>
      </c>
      <c r="L11" s="38">
        <v>129054</v>
      </c>
      <c r="M11" s="38">
        <v>48790</v>
      </c>
      <c r="N11" s="38">
        <v>166194</v>
      </c>
      <c r="O11" s="38">
        <v>201048</v>
      </c>
      <c r="P11" s="39">
        <v>133467</v>
      </c>
    </row>
    <row r="12" spans="2:19" ht="15">
      <c r="B12" s="40">
        <f>k_total_tec_0124!B11</f>
        <v>6</v>
      </c>
      <c r="C12" s="41" t="str">
        <f>k_total_tec_0124!C11</f>
        <v>ARIPI</v>
      </c>
      <c r="D12" s="38">
        <f t="shared" si="0"/>
        <v>876133</v>
      </c>
      <c r="E12" s="38">
        <f t="shared" si="1"/>
        <v>92561</v>
      </c>
      <c r="F12" s="38">
        <f t="shared" si="2"/>
        <v>248523</v>
      </c>
      <c r="G12" s="38">
        <f t="shared" si="3"/>
        <v>293774</v>
      </c>
      <c r="H12" s="38">
        <f t="shared" si="4"/>
        <v>241275</v>
      </c>
      <c r="I12" s="38">
        <v>43765</v>
      </c>
      <c r="J12" s="38">
        <v>116522</v>
      </c>
      <c r="K12" s="38">
        <v>135384</v>
      </c>
      <c r="L12" s="38">
        <v>119004</v>
      </c>
      <c r="M12" s="38">
        <v>48796</v>
      </c>
      <c r="N12" s="38">
        <v>132001</v>
      </c>
      <c r="O12" s="38">
        <v>158390</v>
      </c>
      <c r="P12" s="39">
        <v>122271</v>
      </c>
    </row>
    <row r="13" spans="2:19" ht="15">
      <c r="B13" s="40">
        <f>k_total_tec_0124!B12</f>
        <v>7</v>
      </c>
      <c r="C13" s="41" t="s">
        <v>199</v>
      </c>
      <c r="D13" s="38">
        <f t="shared" si="0"/>
        <v>2105308</v>
      </c>
      <c r="E13" s="38">
        <f t="shared" si="1"/>
        <v>93490</v>
      </c>
      <c r="F13" s="38">
        <f t="shared" si="2"/>
        <v>305680</v>
      </c>
      <c r="G13" s="38">
        <f t="shared" si="3"/>
        <v>759572</v>
      </c>
      <c r="H13" s="38">
        <f t="shared" si="4"/>
        <v>946566</v>
      </c>
      <c r="I13" s="38">
        <v>44230</v>
      </c>
      <c r="J13" s="38">
        <v>143989</v>
      </c>
      <c r="K13" s="38">
        <v>369700</v>
      </c>
      <c r="L13" s="38">
        <v>484815</v>
      </c>
      <c r="M13" s="38">
        <v>49260</v>
      </c>
      <c r="N13" s="38">
        <v>161691</v>
      </c>
      <c r="O13" s="38">
        <v>389872</v>
      </c>
      <c r="P13" s="39">
        <v>461751</v>
      </c>
      <c r="Q13" s="4"/>
      <c r="R13" s="4"/>
      <c r="S13" s="4"/>
    </row>
    <row r="14" spans="2:19" ht="15.75" thickBot="1">
      <c r="B14" s="107" t="s">
        <v>12</v>
      </c>
      <c r="C14" s="108"/>
      <c r="D14" s="34">
        <f t="shared" ref="D14:P14" si="5">SUM(D7:D13)</f>
        <v>8179259</v>
      </c>
      <c r="E14" s="34">
        <f t="shared" si="5"/>
        <v>656421</v>
      </c>
      <c r="F14" s="34">
        <f t="shared" si="5"/>
        <v>1939976</v>
      </c>
      <c r="G14" s="34">
        <f t="shared" si="5"/>
        <v>2839170</v>
      </c>
      <c r="H14" s="34">
        <f t="shared" si="5"/>
        <v>2743692</v>
      </c>
      <c r="I14" s="34">
        <f t="shared" si="5"/>
        <v>310418</v>
      </c>
      <c r="J14" s="34">
        <f t="shared" si="5"/>
        <v>908857</v>
      </c>
      <c r="K14" s="34">
        <f t="shared" si="5"/>
        <v>1336027</v>
      </c>
      <c r="L14" s="34">
        <f t="shared" si="5"/>
        <v>1371239</v>
      </c>
      <c r="M14" s="34">
        <f t="shared" si="5"/>
        <v>346003</v>
      </c>
      <c r="N14" s="34">
        <f t="shared" si="5"/>
        <v>1031119</v>
      </c>
      <c r="O14" s="34">
        <f t="shared" si="5"/>
        <v>1503143</v>
      </c>
      <c r="P14" s="35">
        <f t="shared" si="5"/>
        <v>1372453</v>
      </c>
    </row>
    <row r="16" spans="2:19">
      <c r="B16" s="10"/>
      <c r="C16" s="11"/>
      <c r="E16" s="4"/>
      <c r="I16" s="4"/>
    </row>
    <row r="17" spans="2:3">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F40" sqref="F40"/>
    </sheetView>
  </sheetViews>
  <sheetFormatPr defaultRowHeight="12.75"/>
  <sheetData/>
  <phoneticPr fontId="1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N10" sqref="N10"/>
    </sheetView>
  </sheetViews>
  <sheetFormatPr defaultRowHeight="12.75"/>
  <cols>
    <col min="2" max="2" width="5.5703125" customWidth="1"/>
    <col min="3" max="3" width="19" customWidth="1"/>
    <col min="4" max="4" width="20.28515625" customWidth="1"/>
    <col min="5" max="5" width="17.28515625" customWidth="1"/>
    <col min="6" max="6" width="14.28515625" customWidth="1"/>
    <col min="7" max="7" width="12.5703125" customWidth="1"/>
    <col min="8" max="8" width="15.7109375" customWidth="1"/>
    <col min="9" max="9" width="14.7109375" customWidth="1"/>
    <col min="10" max="10" width="14.28515625" customWidth="1"/>
    <col min="11" max="11" width="15.42578125" customWidth="1"/>
  </cols>
  <sheetData>
    <row r="1" spans="2:11" ht="13.5" thickBot="1"/>
    <row r="2" spans="2:11" ht="44.25" customHeight="1">
      <c r="B2" s="90" t="s">
        <v>217</v>
      </c>
      <c r="C2" s="91"/>
      <c r="D2" s="91"/>
      <c r="E2" s="91"/>
      <c r="F2" s="91"/>
      <c r="G2" s="91"/>
      <c r="H2" s="91"/>
      <c r="I2" s="91"/>
      <c r="J2" s="91"/>
      <c r="K2" s="92"/>
    </row>
    <row r="3" spans="2:11" ht="69.75" customHeight="1">
      <c r="B3" s="95" t="s">
        <v>10</v>
      </c>
      <c r="C3" s="89" t="s">
        <v>135</v>
      </c>
      <c r="D3" s="89" t="s">
        <v>212</v>
      </c>
      <c r="E3" s="89" t="s">
        <v>106</v>
      </c>
      <c r="F3" s="89"/>
      <c r="G3" s="89" t="s">
        <v>220</v>
      </c>
      <c r="H3" s="89"/>
      <c r="I3" s="89"/>
      <c r="J3" s="89" t="s">
        <v>107</v>
      </c>
      <c r="K3" s="99"/>
    </row>
    <row r="4" spans="2:11" ht="119.25" customHeight="1">
      <c r="B4" s="95" t="s">
        <v>10</v>
      </c>
      <c r="C4" s="89"/>
      <c r="D4" s="89"/>
      <c r="E4" s="31" t="s">
        <v>17</v>
      </c>
      <c r="F4" s="31" t="s">
        <v>108</v>
      </c>
      <c r="G4" s="31" t="s">
        <v>17</v>
      </c>
      <c r="H4" s="31" t="s">
        <v>109</v>
      </c>
      <c r="I4" s="31" t="s">
        <v>108</v>
      </c>
      <c r="J4" s="31" t="s">
        <v>221</v>
      </c>
      <c r="K4" s="42" t="s">
        <v>222</v>
      </c>
    </row>
    <row r="5" spans="2:11" hidden="1">
      <c r="B5" s="22"/>
      <c r="C5" s="20"/>
      <c r="D5" s="21" t="s">
        <v>110</v>
      </c>
      <c r="E5" s="21" t="s">
        <v>111</v>
      </c>
      <c r="F5" s="20"/>
      <c r="G5" s="21" t="s">
        <v>113</v>
      </c>
      <c r="H5" s="20"/>
      <c r="I5" s="20"/>
      <c r="J5" s="21" t="s">
        <v>114</v>
      </c>
      <c r="K5" s="23" t="s">
        <v>115</v>
      </c>
    </row>
    <row r="6" spans="2:11" ht="15">
      <c r="B6" s="36">
        <f>[1]k_total_tec_0609!A10</f>
        <v>1</v>
      </c>
      <c r="C6" s="37" t="s">
        <v>203</v>
      </c>
      <c r="D6" s="38">
        <v>1129534</v>
      </c>
      <c r="E6" s="38">
        <v>560369</v>
      </c>
      <c r="F6" s="44">
        <f>E6/D6</f>
        <v>0.49610635890553095</v>
      </c>
      <c r="G6" s="38">
        <v>21334</v>
      </c>
      <c r="H6" s="44">
        <f t="shared" ref="H6:H13" si="0">G6/$G$13</f>
        <v>0.13914143719917038</v>
      </c>
      <c r="I6" s="44">
        <f>G6/D6</f>
        <v>1.8887434995316654E-2</v>
      </c>
      <c r="J6" s="38">
        <v>18979</v>
      </c>
      <c r="K6" s="39">
        <v>2355</v>
      </c>
    </row>
    <row r="7" spans="2:11" ht="15">
      <c r="B7" s="40">
        <v>2</v>
      </c>
      <c r="C7" s="37" t="str">
        <f>[1]k_total_tec_0609!B12</f>
        <v>AZT VIITORUL TAU</v>
      </c>
      <c r="D7" s="38">
        <v>1683133</v>
      </c>
      <c r="E7" s="38">
        <v>849106</v>
      </c>
      <c r="F7" s="44">
        <f t="shared" ref="F7:F12" si="1">E7/D7</f>
        <v>0.5044794439892748</v>
      </c>
      <c r="G7" s="38">
        <v>31759</v>
      </c>
      <c r="H7" s="44">
        <f t="shared" si="0"/>
        <v>0.20713381944353859</v>
      </c>
      <c r="I7" s="44">
        <f>G7/D7</f>
        <v>1.8868978268502846E-2</v>
      </c>
      <c r="J7" s="38">
        <v>28378</v>
      </c>
      <c r="K7" s="39">
        <v>3381</v>
      </c>
    </row>
    <row r="8" spans="2:11" ht="15">
      <c r="B8" s="40">
        <v>3</v>
      </c>
      <c r="C8" s="41" t="str">
        <f>[1]k_total_tec_0609!B13</f>
        <v>BCR</v>
      </c>
      <c r="D8" s="38">
        <v>778159</v>
      </c>
      <c r="E8" s="38">
        <v>360241</v>
      </c>
      <c r="F8" s="44">
        <f t="shared" si="1"/>
        <v>0.46294009322002316</v>
      </c>
      <c r="G8" s="38">
        <v>14664</v>
      </c>
      <c r="H8" s="44">
        <f t="shared" si="0"/>
        <v>9.5639356664883976E-2</v>
      </c>
      <c r="I8" s="44">
        <f>G8/D8</f>
        <v>1.8844477799524261E-2</v>
      </c>
      <c r="J8" s="38">
        <v>12970</v>
      </c>
      <c r="K8" s="39">
        <v>1694</v>
      </c>
    </row>
    <row r="9" spans="2:11" ht="15">
      <c r="B9" s="40">
        <v>4</v>
      </c>
      <c r="C9" s="41" t="str">
        <f>[1]k_total_tec_0609!B15</f>
        <v>BRD</v>
      </c>
      <c r="D9" s="38">
        <v>568572</v>
      </c>
      <c r="E9" s="38">
        <v>255528</v>
      </c>
      <c r="F9" s="44">
        <f t="shared" si="1"/>
        <v>0.44942065384858909</v>
      </c>
      <c r="G9" s="38">
        <v>10748</v>
      </c>
      <c r="H9" s="44">
        <f t="shared" si="0"/>
        <v>7.009900473500906E-2</v>
      </c>
      <c r="I9" s="44">
        <v>2.4474098565715047E-2</v>
      </c>
      <c r="J9" s="38">
        <v>9571</v>
      </c>
      <c r="K9" s="39">
        <v>1177</v>
      </c>
    </row>
    <row r="10" spans="2:11" ht="15">
      <c r="B10" s="40">
        <v>5</v>
      </c>
      <c r="C10" s="41" t="str">
        <f>[1]k_total_tec_0609!B16</f>
        <v>VITAL</v>
      </c>
      <c r="D10" s="38">
        <v>1038420</v>
      </c>
      <c r="E10" s="38">
        <v>477725</v>
      </c>
      <c r="F10" s="44">
        <f t="shared" si="1"/>
        <v>0.46004988347682058</v>
      </c>
      <c r="G10" s="38">
        <v>18323</v>
      </c>
      <c r="H10" s="44">
        <f t="shared" si="0"/>
        <v>0.11950354147372266</v>
      </c>
      <c r="I10" s="44">
        <v>2.3634883424390147E-2</v>
      </c>
      <c r="J10" s="38">
        <v>16272</v>
      </c>
      <c r="K10" s="39">
        <v>2051</v>
      </c>
    </row>
    <row r="11" spans="2:11" ht="15">
      <c r="B11" s="40">
        <v>6</v>
      </c>
      <c r="C11" s="41" t="str">
        <f>[1]k_total_tec_0609!B18</f>
        <v>ARIPI</v>
      </c>
      <c r="D11" s="38">
        <v>876133</v>
      </c>
      <c r="E11" s="38">
        <v>418656</v>
      </c>
      <c r="F11" s="44">
        <f t="shared" si="1"/>
        <v>0.47784525865365191</v>
      </c>
      <c r="G11" s="38">
        <v>16146</v>
      </c>
      <c r="H11" s="44">
        <f t="shared" si="0"/>
        <v>0.10530503632782437</v>
      </c>
      <c r="I11" s="44">
        <v>2.388497247862988E-2</v>
      </c>
      <c r="J11" s="38">
        <v>14277</v>
      </c>
      <c r="K11" s="39">
        <v>1869</v>
      </c>
    </row>
    <row r="12" spans="2:11" ht="15">
      <c r="B12" s="40">
        <v>7</v>
      </c>
      <c r="C12" s="41" t="s">
        <v>199</v>
      </c>
      <c r="D12" s="38">
        <v>2105308</v>
      </c>
      <c r="E12" s="38">
        <v>1139603</v>
      </c>
      <c r="F12" s="44">
        <f t="shared" si="1"/>
        <v>0.54129989531222988</v>
      </c>
      <c r="G12" s="38">
        <v>40352</v>
      </c>
      <c r="H12" s="44">
        <f t="shared" si="0"/>
        <v>0.26317780415585096</v>
      </c>
      <c r="I12" s="44">
        <f>G12/D12</f>
        <v>1.9166791747335783E-2</v>
      </c>
      <c r="J12" s="38">
        <v>36037</v>
      </c>
      <c r="K12" s="39">
        <v>4315</v>
      </c>
    </row>
    <row r="13" spans="2:11" ht="15.75" thickBot="1">
      <c r="B13" s="32" t="s">
        <v>12</v>
      </c>
      <c r="C13" s="33"/>
      <c r="D13" s="34">
        <f>SUM(D6:D12)</f>
        <v>8179259</v>
      </c>
      <c r="E13" s="34">
        <f>SUM(E6:E12)</f>
        <v>4061228</v>
      </c>
      <c r="F13" s="43">
        <f>E13/D13</f>
        <v>0.49652761943349638</v>
      </c>
      <c r="G13" s="34">
        <f>SUM(G6:G12)</f>
        <v>153326</v>
      </c>
      <c r="H13" s="43">
        <f t="shared" si="0"/>
        <v>1</v>
      </c>
      <c r="I13" s="43">
        <f>G13/D13</f>
        <v>1.8745707893587916E-2</v>
      </c>
      <c r="J13" s="34">
        <f>SUM(J6:J12)</f>
        <v>136484</v>
      </c>
      <c r="K13" s="35">
        <f>SUM(K6:K12)</f>
        <v>16842</v>
      </c>
    </row>
    <row r="14" spans="2:11">
      <c r="C14" s="7"/>
      <c r="D14" s="4"/>
      <c r="E14" s="4"/>
    </row>
    <row r="15" spans="2:11" ht="14.25" customHeight="1">
      <c r="B15" s="96" t="s">
        <v>116</v>
      </c>
      <c r="C15" s="96"/>
      <c r="D15" s="96"/>
      <c r="E15" s="96"/>
      <c r="F15" s="96"/>
      <c r="G15" s="96"/>
      <c r="H15" s="96"/>
      <c r="I15" s="96"/>
      <c r="J15" s="96"/>
      <c r="K15" s="96"/>
    </row>
    <row r="16" spans="2:11" ht="33.75" customHeight="1">
      <c r="B16" s="97" t="s">
        <v>154</v>
      </c>
      <c r="C16" s="97"/>
      <c r="D16" s="97"/>
      <c r="E16" s="97"/>
      <c r="F16" s="97"/>
      <c r="G16" s="97"/>
      <c r="H16" s="97"/>
      <c r="I16" s="97"/>
      <c r="J16" s="97"/>
      <c r="K16" s="97"/>
    </row>
    <row r="17" spans="2:11" ht="30.75" customHeight="1">
      <c r="B17" s="96" t="s">
        <v>117</v>
      </c>
      <c r="C17" s="96"/>
      <c r="D17" s="96"/>
      <c r="E17" s="96"/>
      <c r="F17" s="96"/>
      <c r="G17" s="96"/>
      <c r="H17" s="96"/>
      <c r="I17" s="96"/>
      <c r="J17" s="96"/>
      <c r="K17" s="96"/>
    </row>
    <row r="18" spans="2:11" ht="209.25" customHeight="1">
      <c r="B18" s="96" t="s">
        <v>219</v>
      </c>
      <c r="C18" s="98"/>
      <c r="D18" s="98"/>
      <c r="E18" s="98"/>
      <c r="F18" s="98"/>
      <c r="G18" s="98"/>
      <c r="H18" s="98"/>
      <c r="I18" s="98"/>
      <c r="J18" s="98"/>
      <c r="K18" s="98"/>
    </row>
  </sheetData>
  <mergeCells count="11">
    <mergeCell ref="B2:K2"/>
    <mergeCell ref="B15:K15"/>
    <mergeCell ref="B16:K16"/>
    <mergeCell ref="B17:K17"/>
    <mergeCell ref="B18:K18"/>
    <mergeCell ref="B3:B4"/>
    <mergeCell ref="C3:C4"/>
    <mergeCell ref="D3:D4"/>
    <mergeCell ref="E3:F3"/>
    <mergeCell ref="G3:I3"/>
    <mergeCell ref="J3:K3"/>
  </mergeCells>
  <phoneticPr fontId="15"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23"/>
  <sheetViews>
    <sheetView zoomScaleNormal="100" workbookViewId="0">
      <selection activeCell="J34" sqref="J34"/>
    </sheetView>
  </sheetViews>
  <sheetFormatPr defaultRowHeight="12.75"/>
  <cols>
    <col min="2" max="2" width="4.28515625" customWidth="1"/>
    <col min="3" max="3" width="19.5703125" customWidth="1"/>
    <col min="4" max="16" width="13.5703125" customWidth="1"/>
  </cols>
  <sheetData>
    <row r="1" spans="2:15" ht="13.5" thickBot="1"/>
    <row r="2" spans="2:15" ht="61.5" customHeight="1">
      <c r="B2" s="90" t="s">
        <v>223</v>
      </c>
      <c r="C2" s="91"/>
      <c r="D2" s="91"/>
      <c r="E2" s="91"/>
      <c r="F2" s="91"/>
      <c r="G2" s="91"/>
      <c r="H2" s="91"/>
      <c r="I2" s="91"/>
      <c r="J2" s="91"/>
      <c r="K2" s="91"/>
      <c r="L2" s="91"/>
      <c r="M2" s="91"/>
      <c r="N2" s="91"/>
      <c r="O2" s="92"/>
    </row>
    <row r="3" spans="2:15">
      <c r="B3" s="95" t="s">
        <v>10</v>
      </c>
      <c r="C3" s="89" t="s">
        <v>155</v>
      </c>
      <c r="D3" s="109" t="s">
        <v>156</v>
      </c>
      <c r="E3" s="109" t="s">
        <v>200</v>
      </c>
      <c r="F3" s="109" t="s">
        <v>168</v>
      </c>
      <c r="G3" s="109" t="s">
        <v>0</v>
      </c>
      <c r="H3" s="109" t="s">
        <v>184</v>
      </c>
      <c r="I3" s="109" t="s">
        <v>209</v>
      </c>
      <c r="J3" s="109" t="s">
        <v>197</v>
      </c>
      <c r="K3" s="109" t="s">
        <v>165</v>
      </c>
      <c r="L3" s="109" t="s">
        <v>191</v>
      </c>
      <c r="M3" s="109" t="s">
        <v>3</v>
      </c>
      <c r="N3" s="109" t="s">
        <v>196</v>
      </c>
      <c r="O3" s="110" t="s">
        <v>206</v>
      </c>
    </row>
    <row r="4" spans="2:15" ht="27.75" customHeight="1">
      <c r="B4" s="95"/>
      <c r="C4" s="89"/>
      <c r="D4" s="89"/>
      <c r="E4" s="89"/>
      <c r="F4" s="89"/>
      <c r="G4" s="89"/>
      <c r="H4" s="89"/>
      <c r="I4" s="89"/>
      <c r="J4" s="89"/>
      <c r="K4" s="89"/>
      <c r="L4" s="89"/>
      <c r="M4" s="89"/>
      <c r="N4" s="89"/>
      <c r="O4" s="99"/>
    </row>
    <row r="5" spans="2:15" ht="15">
      <c r="B5" s="36">
        <v>1</v>
      </c>
      <c r="C5" s="37" t="s">
        <v>203</v>
      </c>
      <c r="D5" s="38">
        <v>1106902</v>
      </c>
      <c r="E5" s="38">
        <v>1108487</v>
      </c>
      <c r="F5" s="38">
        <v>1109799</v>
      </c>
      <c r="G5" s="38">
        <v>1111177</v>
      </c>
      <c r="H5" s="38">
        <v>1112354</v>
      </c>
      <c r="I5" s="38">
        <v>1113666</v>
      </c>
      <c r="J5" s="38">
        <v>1114709</v>
      </c>
      <c r="K5" s="38">
        <v>1116068</v>
      </c>
      <c r="L5" s="38">
        <v>1118939</v>
      </c>
      <c r="M5" s="38">
        <v>1123685</v>
      </c>
      <c r="N5" s="38">
        <v>1125987</v>
      </c>
      <c r="O5" s="39">
        <v>1128236</v>
      </c>
    </row>
    <row r="6" spans="2:15" ht="15">
      <c r="B6" s="40">
        <v>2</v>
      </c>
      <c r="C6" s="37" t="s">
        <v>130</v>
      </c>
      <c r="D6" s="38">
        <v>1667951</v>
      </c>
      <c r="E6" s="38">
        <v>1669250</v>
      </c>
      <c r="F6" s="38">
        <v>1670209</v>
      </c>
      <c r="G6" s="38">
        <v>1671330</v>
      </c>
      <c r="H6" s="38">
        <v>1672079</v>
      </c>
      <c r="I6" s="38">
        <v>1671815</v>
      </c>
      <c r="J6" s="38">
        <v>1670877</v>
      </c>
      <c r="K6" s="38">
        <v>1671097</v>
      </c>
      <c r="L6" s="38">
        <v>1673195</v>
      </c>
      <c r="M6" s="38">
        <v>1677639</v>
      </c>
      <c r="N6" s="38">
        <v>1679612</v>
      </c>
      <c r="O6" s="39">
        <v>1681714</v>
      </c>
    </row>
    <row r="7" spans="2:15" ht="15">
      <c r="B7" s="40">
        <v>3</v>
      </c>
      <c r="C7" s="41" t="s">
        <v>6</v>
      </c>
      <c r="D7" s="38">
        <v>752605</v>
      </c>
      <c r="E7" s="38">
        <v>754427</v>
      </c>
      <c r="F7" s="38">
        <v>755880</v>
      </c>
      <c r="G7" s="38">
        <v>757505</v>
      </c>
      <c r="H7" s="38">
        <v>758680</v>
      </c>
      <c r="I7" s="38">
        <v>759813</v>
      </c>
      <c r="J7" s="38">
        <v>760683</v>
      </c>
      <c r="K7" s="38">
        <v>762175</v>
      </c>
      <c r="L7" s="38">
        <v>765303</v>
      </c>
      <c r="M7" s="38">
        <v>770525</v>
      </c>
      <c r="N7" s="38">
        <v>773227</v>
      </c>
      <c r="O7" s="39">
        <v>775973</v>
      </c>
    </row>
    <row r="8" spans="2:15" ht="15">
      <c r="B8" s="40">
        <v>4</v>
      </c>
      <c r="C8" s="41" t="s">
        <v>7</v>
      </c>
      <c r="D8" s="38">
        <v>542044</v>
      </c>
      <c r="E8" s="38">
        <v>543908</v>
      </c>
      <c r="F8" s="38">
        <v>545245</v>
      </c>
      <c r="G8" s="38">
        <v>546823</v>
      </c>
      <c r="H8" s="38">
        <v>548126</v>
      </c>
      <c r="I8" s="38">
        <v>549659</v>
      </c>
      <c r="J8" s="38">
        <v>550896</v>
      </c>
      <c r="K8" s="38">
        <v>552566</v>
      </c>
      <c r="L8" s="38">
        <v>555762</v>
      </c>
      <c r="M8" s="38">
        <v>560981</v>
      </c>
      <c r="N8" s="38">
        <v>563750</v>
      </c>
      <c r="O8" s="39">
        <v>566457</v>
      </c>
    </row>
    <row r="9" spans="2:15" ht="15">
      <c r="B9" s="40">
        <v>5</v>
      </c>
      <c r="C9" s="41" t="s">
        <v>131</v>
      </c>
      <c r="D9" s="38">
        <v>1015102</v>
      </c>
      <c r="E9" s="38">
        <v>1016749</v>
      </c>
      <c r="F9" s="38">
        <v>1018067</v>
      </c>
      <c r="G9" s="38">
        <v>1019510</v>
      </c>
      <c r="H9" s="38">
        <v>1020566</v>
      </c>
      <c r="I9" s="38">
        <v>1021096</v>
      </c>
      <c r="J9" s="38">
        <v>1022085</v>
      </c>
      <c r="K9" s="38">
        <v>1023468</v>
      </c>
      <c r="L9" s="38">
        <v>1026478</v>
      </c>
      <c r="M9" s="38">
        <v>1031502</v>
      </c>
      <c r="N9" s="38">
        <v>1034024</v>
      </c>
      <c r="O9" s="39">
        <v>1036549</v>
      </c>
    </row>
    <row r="10" spans="2:15" ht="15">
      <c r="B10" s="40">
        <v>6</v>
      </c>
      <c r="C10" s="41" t="s">
        <v>132</v>
      </c>
      <c r="D10" s="38">
        <v>851052</v>
      </c>
      <c r="E10" s="38">
        <v>852745</v>
      </c>
      <c r="F10" s="38">
        <v>854054</v>
      </c>
      <c r="G10" s="38">
        <v>855517</v>
      </c>
      <c r="H10" s="38">
        <v>856738</v>
      </c>
      <c r="I10" s="38">
        <v>858111</v>
      </c>
      <c r="J10" s="38">
        <v>859211</v>
      </c>
      <c r="K10" s="38">
        <v>860715</v>
      </c>
      <c r="L10" s="38">
        <v>863825</v>
      </c>
      <c r="M10" s="38">
        <v>868931</v>
      </c>
      <c r="N10" s="38">
        <v>871572</v>
      </c>
      <c r="O10" s="39">
        <v>874148</v>
      </c>
    </row>
    <row r="11" spans="2:15" ht="15">
      <c r="B11" s="40">
        <v>7</v>
      </c>
      <c r="C11" s="41" t="s">
        <v>199</v>
      </c>
      <c r="D11" s="38">
        <v>2090741</v>
      </c>
      <c r="E11" s="38">
        <v>2092011</v>
      </c>
      <c r="F11" s="38">
        <v>2093051</v>
      </c>
      <c r="G11" s="38">
        <v>2094067</v>
      </c>
      <c r="H11" s="38">
        <v>2094989</v>
      </c>
      <c r="I11" s="38">
        <v>2095627</v>
      </c>
      <c r="J11" s="38">
        <v>2095204</v>
      </c>
      <c r="K11" s="38">
        <v>2095266</v>
      </c>
      <c r="L11" s="38">
        <v>2097297</v>
      </c>
      <c r="M11" s="38">
        <v>2101575</v>
      </c>
      <c r="N11" s="38">
        <v>2103462</v>
      </c>
      <c r="O11" s="39">
        <v>2104656</v>
      </c>
    </row>
    <row r="12" spans="2:15" ht="15.75" thickBot="1">
      <c r="B12" s="107" t="s">
        <v>8</v>
      </c>
      <c r="C12" s="108"/>
      <c r="D12" s="45">
        <f t="shared" ref="D12:O12" si="0">SUM(D5:D11)</f>
        <v>8026397</v>
      </c>
      <c r="E12" s="45">
        <f t="shared" si="0"/>
        <v>8037577</v>
      </c>
      <c r="F12" s="45">
        <f t="shared" si="0"/>
        <v>8046305</v>
      </c>
      <c r="G12" s="45">
        <f t="shared" si="0"/>
        <v>8055929</v>
      </c>
      <c r="H12" s="45">
        <f t="shared" si="0"/>
        <v>8063532</v>
      </c>
      <c r="I12" s="45">
        <f t="shared" si="0"/>
        <v>8069787</v>
      </c>
      <c r="J12" s="45">
        <f t="shared" si="0"/>
        <v>8073665</v>
      </c>
      <c r="K12" s="45">
        <f t="shared" si="0"/>
        <v>8081355</v>
      </c>
      <c r="L12" s="45">
        <f t="shared" si="0"/>
        <v>8100799</v>
      </c>
      <c r="M12" s="45">
        <f t="shared" si="0"/>
        <v>8134838</v>
      </c>
      <c r="N12" s="45">
        <f t="shared" si="0"/>
        <v>8151634</v>
      </c>
      <c r="O12" s="46">
        <f t="shared" si="0"/>
        <v>8167733</v>
      </c>
    </row>
    <row r="13" spans="2:15" ht="8.25" customHeight="1" thickBot="1">
      <c r="B13" s="100"/>
      <c r="C13" s="101"/>
      <c r="D13" s="101"/>
      <c r="E13" s="102"/>
      <c r="F13" s="102"/>
      <c r="G13" s="102"/>
      <c r="H13" s="102"/>
      <c r="I13" s="102"/>
      <c r="J13" s="102"/>
      <c r="K13" s="102"/>
      <c r="L13" s="102"/>
      <c r="M13" s="102"/>
      <c r="N13" s="102"/>
      <c r="O13" s="103"/>
    </row>
    <row r="14" spans="2:15">
      <c r="B14" s="104" t="s">
        <v>10</v>
      </c>
      <c r="C14" s="105" t="s">
        <v>155</v>
      </c>
      <c r="D14" s="106" t="s">
        <v>174</v>
      </c>
    </row>
    <row r="15" spans="2:15" ht="27.75" customHeight="1">
      <c r="B15" s="95"/>
      <c r="C15" s="89"/>
      <c r="D15" s="99"/>
    </row>
    <row r="16" spans="2:15" ht="15">
      <c r="B16" s="36">
        <v>1</v>
      </c>
      <c r="C16" s="37" t="s">
        <v>203</v>
      </c>
      <c r="D16" s="39">
        <v>1129534</v>
      </c>
    </row>
    <row r="17" spans="2:4" ht="15">
      <c r="B17" s="40">
        <v>2</v>
      </c>
      <c r="C17" s="37" t="s">
        <v>130</v>
      </c>
      <c r="D17" s="39">
        <v>1683133</v>
      </c>
    </row>
    <row r="18" spans="2:4" ht="15">
      <c r="B18" s="40">
        <v>3</v>
      </c>
      <c r="C18" s="41" t="s">
        <v>6</v>
      </c>
      <c r="D18" s="39">
        <v>778159</v>
      </c>
    </row>
    <row r="19" spans="2:4" ht="15">
      <c r="B19" s="40">
        <v>4</v>
      </c>
      <c r="C19" s="41" t="s">
        <v>7</v>
      </c>
      <c r="D19" s="39">
        <v>568572</v>
      </c>
    </row>
    <row r="20" spans="2:4" ht="15">
      <c r="B20" s="40">
        <v>5</v>
      </c>
      <c r="C20" s="41" t="s">
        <v>131</v>
      </c>
      <c r="D20" s="39">
        <v>1038420</v>
      </c>
    </row>
    <row r="21" spans="2:4" ht="15">
      <c r="B21" s="40">
        <v>6</v>
      </c>
      <c r="C21" s="41" t="s">
        <v>132</v>
      </c>
      <c r="D21" s="39">
        <v>876133</v>
      </c>
    </row>
    <row r="22" spans="2:4" ht="15">
      <c r="B22" s="40">
        <v>7</v>
      </c>
      <c r="C22" s="41" t="s">
        <v>199</v>
      </c>
      <c r="D22" s="39">
        <v>2105308</v>
      </c>
    </row>
    <row r="23" spans="2:4" ht="15.75" thickBot="1">
      <c r="B23" s="107" t="s">
        <v>8</v>
      </c>
      <c r="C23" s="108"/>
      <c r="D23" s="46">
        <f>SUM(D16:D22)</f>
        <v>8179259</v>
      </c>
    </row>
  </sheetData>
  <mergeCells count="21">
    <mergeCell ref="B12:C12"/>
    <mergeCell ref="B2:O2"/>
    <mergeCell ref="B3:B4"/>
    <mergeCell ref="C3:C4"/>
    <mergeCell ref="D3:D4"/>
    <mergeCell ref="E3:E4"/>
    <mergeCell ref="F3:F4"/>
    <mergeCell ref="G3:G4"/>
    <mergeCell ref="H3:H4"/>
    <mergeCell ref="I3:I4"/>
    <mergeCell ref="K3:K4"/>
    <mergeCell ref="L3:L4"/>
    <mergeCell ref="M3:M4"/>
    <mergeCell ref="N3:N4"/>
    <mergeCell ref="O3:O4"/>
    <mergeCell ref="J3:J4"/>
    <mergeCell ref="B13:O13"/>
    <mergeCell ref="B14:B15"/>
    <mergeCell ref="C14:C15"/>
    <mergeCell ref="D14:D15"/>
    <mergeCell ref="B23:C23"/>
  </mergeCells>
  <phoneticPr fontId="0" type="noConversion"/>
  <printOptions horizontalCentered="1" verticalCentered="1"/>
  <pageMargins left="0" right="0" top="0" bottom="0" header="0" footer="0"/>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dimension ref="B1:Q25"/>
  <sheetViews>
    <sheetView zoomScaleNormal="100" workbookViewId="0">
      <selection activeCell="H23" sqref="H23"/>
    </sheetView>
  </sheetViews>
  <sheetFormatPr defaultRowHeight="12.75"/>
  <cols>
    <col min="2" max="2" width="4.42578125" customWidth="1"/>
    <col min="3" max="3" width="18.28515625" customWidth="1"/>
    <col min="4" max="16" width="17.5703125" customWidth="1"/>
    <col min="17" max="17" width="18.42578125" customWidth="1"/>
    <col min="20" max="20" width="11.140625" bestFit="1" customWidth="1"/>
    <col min="23" max="23" width="16.7109375" customWidth="1"/>
  </cols>
  <sheetData>
    <row r="1" spans="2:17" ht="13.5" thickBot="1"/>
    <row r="2" spans="2:17" ht="56.25" customHeight="1">
      <c r="B2" s="90" t="s">
        <v>236</v>
      </c>
      <c r="C2" s="91"/>
      <c r="D2" s="91"/>
      <c r="E2" s="91"/>
      <c r="F2" s="91"/>
      <c r="G2" s="91"/>
      <c r="H2" s="91"/>
      <c r="I2" s="91"/>
      <c r="J2" s="91"/>
      <c r="K2" s="91"/>
      <c r="L2" s="91"/>
      <c r="M2" s="91"/>
      <c r="N2" s="91"/>
      <c r="O2" s="91"/>
      <c r="P2" s="92"/>
    </row>
    <row r="3" spans="2:17">
      <c r="B3" s="95" t="s">
        <v>10</v>
      </c>
      <c r="C3" s="89" t="s">
        <v>155</v>
      </c>
      <c r="D3" s="112" t="s">
        <v>156</v>
      </c>
      <c r="E3" s="112" t="s">
        <v>200</v>
      </c>
      <c r="F3" s="112" t="s">
        <v>168</v>
      </c>
      <c r="G3" s="112" t="s">
        <v>0</v>
      </c>
      <c r="H3" s="112" t="s">
        <v>184</v>
      </c>
      <c r="I3" s="112" t="s">
        <v>209</v>
      </c>
      <c r="J3" s="112" t="s">
        <v>197</v>
      </c>
      <c r="K3" s="112" t="s">
        <v>165</v>
      </c>
      <c r="L3" s="112" t="s">
        <v>191</v>
      </c>
      <c r="M3" s="112" t="s">
        <v>3</v>
      </c>
      <c r="N3" s="112" t="s">
        <v>196</v>
      </c>
      <c r="O3" s="109" t="s">
        <v>206</v>
      </c>
      <c r="P3" s="99" t="s">
        <v>8</v>
      </c>
    </row>
    <row r="4" spans="2:17">
      <c r="B4" s="95"/>
      <c r="C4" s="89"/>
      <c r="D4" s="112"/>
      <c r="E4" s="112"/>
      <c r="F4" s="112"/>
      <c r="G4" s="112"/>
      <c r="H4" s="112"/>
      <c r="I4" s="112"/>
      <c r="J4" s="112"/>
      <c r="K4" s="112"/>
      <c r="L4" s="112"/>
      <c r="M4" s="112"/>
      <c r="N4" s="112"/>
      <c r="O4" s="112"/>
      <c r="P4" s="99"/>
    </row>
    <row r="5" spans="2:17" ht="25.5">
      <c r="B5" s="95"/>
      <c r="C5" s="89"/>
      <c r="D5" s="47" t="s">
        <v>224</v>
      </c>
      <c r="E5" s="47" t="s">
        <v>225</v>
      </c>
      <c r="F5" s="47" t="s">
        <v>226</v>
      </c>
      <c r="G5" s="47" t="s">
        <v>227</v>
      </c>
      <c r="H5" s="47" t="s">
        <v>228</v>
      </c>
      <c r="I5" s="47" t="s">
        <v>229</v>
      </c>
      <c r="J5" s="47" t="s">
        <v>230</v>
      </c>
      <c r="K5" s="47" t="s">
        <v>231</v>
      </c>
      <c r="L5" s="47" t="s">
        <v>232</v>
      </c>
      <c r="M5" s="47" t="s">
        <v>233</v>
      </c>
      <c r="N5" s="47" t="s">
        <v>234</v>
      </c>
      <c r="O5" s="47" t="s">
        <v>235</v>
      </c>
      <c r="P5" s="99"/>
    </row>
    <row r="6" spans="2:17" ht="15">
      <c r="B6" s="36">
        <v>1</v>
      </c>
      <c r="C6" s="37" t="s">
        <v>203</v>
      </c>
      <c r="D6" s="38">
        <v>27524735.975944251</v>
      </c>
      <c r="E6" s="38">
        <v>28512220.489346188</v>
      </c>
      <c r="F6" s="38">
        <v>29684094.226940945</v>
      </c>
      <c r="G6" s="38">
        <v>30412758.488587789</v>
      </c>
      <c r="H6" s="38">
        <v>29771304.039688163</v>
      </c>
      <c r="I6" s="38">
        <v>30552713.482464299</v>
      </c>
      <c r="J6" s="38">
        <v>30071041.888926908</v>
      </c>
      <c r="K6" s="38">
        <v>29801392.21406297</v>
      </c>
      <c r="L6" s="38">
        <v>30724452.736818813</v>
      </c>
      <c r="M6" s="38">
        <v>31312965.214590546</v>
      </c>
      <c r="N6" s="38">
        <v>31469039.48558224</v>
      </c>
      <c r="O6" s="38">
        <v>35351095.172081254</v>
      </c>
      <c r="P6" s="39">
        <f t="shared" ref="P6:P12" si="0">SUM(D6:O6)</f>
        <v>365187813.41503435</v>
      </c>
    </row>
    <row r="7" spans="2:17" ht="15">
      <c r="B7" s="36">
        <v>2</v>
      </c>
      <c r="C7" s="37" t="s">
        <v>130</v>
      </c>
      <c r="D7" s="38">
        <v>40346533.655702069</v>
      </c>
      <c r="E7" s="38">
        <v>41897978.813902617</v>
      </c>
      <c r="F7" s="38">
        <v>43373370.935633712</v>
      </c>
      <c r="G7" s="38">
        <v>44297642.551818699</v>
      </c>
      <c r="H7" s="38">
        <v>43358283.081907459</v>
      </c>
      <c r="I7" s="38">
        <v>44833483.67784474</v>
      </c>
      <c r="J7" s="38">
        <v>44050732.502667122</v>
      </c>
      <c r="K7" s="38">
        <v>43755518.961875059</v>
      </c>
      <c r="L7" s="38">
        <v>44945809.37820603</v>
      </c>
      <c r="M7" s="38">
        <v>45525773.411707863</v>
      </c>
      <c r="N7" s="38">
        <v>46166643.625037678</v>
      </c>
      <c r="O7" s="38">
        <v>51864306.953569211</v>
      </c>
      <c r="P7" s="39">
        <f t="shared" si="0"/>
        <v>534416077.54987228</v>
      </c>
    </row>
    <row r="8" spans="2:17" ht="15">
      <c r="B8" s="36">
        <v>3</v>
      </c>
      <c r="C8" s="41" t="s">
        <v>6</v>
      </c>
      <c r="D8" s="38">
        <v>16036126.90221256</v>
      </c>
      <c r="E8" s="38">
        <v>16549196.71068622</v>
      </c>
      <c r="F8" s="38">
        <v>17157007.500351895</v>
      </c>
      <c r="G8" s="38">
        <v>17918037.543350272</v>
      </c>
      <c r="H8" s="38">
        <v>17526189.936215449</v>
      </c>
      <c r="I8" s="38">
        <v>18010477.933740541</v>
      </c>
      <c r="J8" s="38">
        <v>17677909.378208097</v>
      </c>
      <c r="K8" s="38">
        <v>17658062.770345036</v>
      </c>
      <c r="L8" s="38">
        <v>18131393.253002353</v>
      </c>
      <c r="M8" s="38">
        <v>18638375.473065466</v>
      </c>
      <c r="N8" s="38">
        <v>18524211.795438562</v>
      </c>
      <c r="O8" s="38">
        <v>20618685.030036367</v>
      </c>
      <c r="P8" s="39">
        <f t="shared" si="0"/>
        <v>214445674.2266528</v>
      </c>
    </row>
    <row r="9" spans="2:17" ht="15">
      <c r="B9" s="36">
        <v>4</v>
      </c>
      <c r="C9" s="41" t="s">
        <v>7</v>
      </c>
      <c r="D9" s="38">
        <v>11250794.408663321</v>
      </c>
      <c r="E9" s="38">
        <v>11625793.769748036</v>
      </c>
      <c r="F9" s="38">
        <v>12221718.847399008</v>
      </c>
      <c r="G9" s="38">
        <v>12464920.558109526</v>
      </c>
      <c r="H9" s="38">
        <v>12253207.249164725</v>
      </c>
      <c r="I9" s="38">
        <v>12672691.031916184</v>
      </c>
      <c r="J9" s="38">
        <v>12429393.103725919</v>
      </c>
      <c r="K9" s="38">
        <v>12373985.916909767</v>
      </c>
      <c r="L9" s="38">
        <v>12745136.690068597</v>
      </c>
      <c r="M9" s="38">
        <v>13282405.185602706</v>
      </c>
      <c r="N9" s="38">
        <v>12947855.32000402</v>
      </c>
      <c r="O9" s="38">
        <v>14510223.81612521</v>
      </c>
      <c r="P9" s="39">
        <f t="shared" si="0"/>
        <v>150778125.89743704</v>
      </c>
    </row>
    <row r="10" spans="2:17" ht="15">
      <c r="B10" s="36">
        <v>5</v>
      </c>
      <c r="C10" s="41" t="s">
        <v>131</v>
      </c>
      <c r="D10" s="38">
        <v>21649561.957780533</v>
      </c>
      <c r="E10" s="38">
        <v>22407605.525399011</v>
      </c>
      <c r="F10" s="38">
        <v>23170794.675353404</v>
      </c>
      <c r="G10" s="38">
        <v>23699111.017017502</v>
      </c>
      <c r="H10" s="38">
        <v>23527312.949276093</v>
      </c>
      <c r="I10" s="38">
        <v>24105496.945916425</v>
      </c>
      <c r="J10" s="38">
        <v>23763474.908915237</v>
      </c>
      <c r="K10" s="38">
        <v>23684969.721355997</v>
      </c>
      <c r="L10" s="38">
        <v>24294694.936734326</v>
      </c>
      <c r="M10" s="38">
        <v>24851742.491343908</v>
      </c>
      <c r="N10" s="38">
        <v>24821221.742188286</v>
      </c>
      <c r="O10" s="38">
        <v>27754360.597110886</v>
      </c>
      <c r="P10" s="39">
        <f t="shared" si="0"/>
        <v>287730347.4683916</v>
      </c>
    </row>
    <row r="11" spans="2:17" ht="15">
      <c r="B11" s="36">
        <v>6</v>
      </c>
      <c r="C11" s="41" t="s">
        <v>132</v>
      </c>
      <c r="D11" s="38">
        <v>18993295.475324571</v>
      </c>
      <c r="E11" s="38">
        <v>19582472.656566475</v>
      </c>
      <c r="F11" s="38">
        <v>20351205.284430236</v>
      </c>
      <c r="G11" s="38">
        <v>20865961.771110572</v>
      </c>
      <c r="H11" s="38">
        <v>20474057.709830917</v>
      </c>
      <c r="I11" s="38">
        <v>21141107.560373768</v>
      </c>
      <c r="J11" s="38">
        <v>20783418.345779907</v>
      </c>
      <c r="K11" s="38">
        <v>20685482.949401468</v>
      </c>
      <c r="L11" s="38">
        <v>21284902.737824626</v>
      </c>
      <c r="M11" s="38">
        <v>21817040.623238586</v>
      </c>
      <c r="N11" s="38">
        <v>21822247.56354868</v>
      </c>
      <c r="O11" s="38">
        <v>24396323.307817493</v>
      </c>
      <c r="P11" s="39">
        <f t="shared" si="0"/>
        <v>252197515.98524728</v>
      </c>
      <c r="Q11" s="4"/>
    </row>
    <row r="12" spans="2:17" ht="15">
      <c r="B12" s="36">
        <v>7</v>
      </c>
      <c r="C12" s="41" t="s">
        <v>199</v>
      </c>
      <c r="D12" s="38">
        <v>61793917.186452389</v>
      </c>
      <c r="E12" s="38">
        <v>64242090.658672936</v>
      </c>
      <c r="F12" s="38">
        <v>67596718.746858105</v>
      </c>
      <c r="G12" s="38">
        <v>68686113.194612473</v>
      </c>
      <c r="H12" s="38">
        <v>66625222.435962334</v>
      </c>
      <c r="I12" s="38">
        <v>68543740.948990732</v>
      </c>
      <c r="J12" s="38">
        <v>67501428.571428567</v>
      </c>
      <c r="K12" s="38">
        <v>66596143.647520363</v>
      </c>
      <c r="L12" s="38">
        <v>68810877.672949657</v>
      </c>
      <c r="M12" s="38">
        <v>69296494.886866897</v>
      </c>
      <c r="N12" s="38">
        <v>70341304.93318598</v>
      </c>
      <c r="O12" s="38">
        <v>79244014.224579602</v>
      </c>
      <c r="P12" s="39">
        <f t="shared" si="0"/>
        <v>819278067.10807991</v>
      </c>
    </row>
    <row r="13" spans="2:17" ht="15.75" thickBot="1">
      <c r="B13" s="107" t="s">
        <v>8</v>
      </c>
      <c r="C13" s="108"/>
      <c r="D13" s="34">
        <f t="shared" ref="D13:P13" si="1">SUM(D6:D12)</f>
        <v>197594965.5620797</v>
      </c>
      <c r="E13" s="34">
        <f t="shared" si="1"/>
        <v>204817358.62432149</v>
      </c>
      <c r="F13" s="34">
        <f t="shared" si="1"/>
        <v>213554910.21696728</v>
      </c>
      <c r="G13" s="34">
        <f t="shared" si="1"/>
        <v>218344545.12460685</v>
      </c>
      <c r="H13" s="34">
        <f t="shared" si="1"/>
        <v>213535577.40204513</v>
      </c>
      <c r="I13" s="34">
        <f t="shared" si="1"/>
        <v>219859711.5812467</v>
      </c>
      <c r="J13" s="34">
        <f t="shared" si="1"/>
        <v>216277398.69965175</v>
      </c>
      <c r="K13" s="34">
        <f t="shared" si="1"/>
        <v>214555556.18147066</v>
      </c>
      <c r="L13" s="34">
        <f t="shared" si="1"/>
        <v>220937267.40560436</v>
      </c>
      <c r="M13" s="34">
        <f t="shared" si="1"/>
        <v>224724797.28641599</v>
      </c>
      <c r="N13" s="34">
        <f t="shared" si="1"/>
        <v>226092524.46498543</v>
      </c>
      <c r="O13" s="34">
        <f t="shared" si="1"/>
        <v>253739009.10132003</v>
      </c>
      <c r="P13" s="35">
        <f t="shared" si="1"/>
        <v>2624033621.6507158</v>
      </c>
    </row>
    <row r="14" spans="2:17" ht="9" customHeight="1" thickBot="1">
      <c r="B14" s="100"/>
      <c r="C14" s="101"/>
      <c r="D14" s="101"/>
      <c r="E14" s="101"/>
      <c r="F14" s="102"/>
      <c r="G14" s="102"/>
      <c r="H14" s="102"/>
      <c r="I14" s="102"/>
      <c r="J14" s="102"/>
      <c r="K14" s="102"/>
      <c r="L14" s="102"/>
      <c r="M14" s="102"/>
      <c r="N14" s="102"/>
      <c r="O14" s="102"/>
      <c r="P14" s="103"/>
    </row>
    <row r="15" spans="2:17">
      <c r="B15" s="104" t="s">
        <v>10</v>
      </c>
      <c r="C15" s="105" t="s">
        <v>155</v>
      </c>
      <c r="D15" s="111" t="s">
        <v>156</v>
      </c>
      <c r="E15" s="113" t="s">
        <v>8</v>
      </c>
    </row>
    <row r="16" spans="2:17">
      <c r="B16" s="95"/>
      <c r="C16" s="89"/>
      <c r="D16" s="112"/>
      <c r="E16" s="99"/>
    </row>
    <row r="17" spans="2:5" ht="25.5">
      <c r="B17" s="95"/>
      <c r="C17" s="89"/>
      <c r="D17" s="47" t="s">
        <v>237</v>
      </c>
      <c r="E17" s="99"/>
    </row>
    <row r="18" spans="2:5" ht="15">
      <c r="B18" s="36">
        <v>1</v>
      </c>
      <c r="C18" s="37" t="s">
        <v>203</v>
      </c>
      <c r="D18" s="38">
        <v>40778190.888061956</v>
      </c>
      <c r="E18" s="39">
        <v>405966004.30309629</v>
      </c>
    </row>
    <row r="19" spans="2:5" ht="15">
      <c r="B19" s="36">
        <v>2</v>
      </c>
      <c r="C19" s="37" t="s">
        <v>130</v>
      </c>
      <c r="D19" s="38">
        <v>59776940.762345374</v>
      </c>
      <c r="E19" s="39">
        <v>594193018.31221771</v>
      </c>
    </row>
    <row r="20" spans="2:5" ht="15">
      <c r="B20" s="36">
        <v>3</v>
      </c>
      <c r="C20" s="41" t="s">
        <v>6</v>
      </c>
      <c r="D20" s="38">
        <v>23906081.665493313</v>
      </c>
      <c r="E20" s="39">
        <v>238351755.89214611</v>
      </c>
    </row>
    <row r="21" spans="2:5" ht="15">
      <c r="B21" s="36">
        <v>4</v>
      </c>
      <c r="C21" s="41" t="s">
        <v>7</v>
      </c>
      <c r="D21" s="38">
        <v>16676691.541788192</v>
      </c>
      <c r="E21" s="39">
        <v>167454817.43922523</v>
      </c>
    </row>
    <row r="22" spans="2:5" ht="15">
      <c r="B22" s="36">
        <v>5</v>
      </c>
      <c r="C22" s="41" t="s">
        <v>131</v>
      </c>
      <c r="D22" s="38">
        <v>32038336.115860406</v>
      </c>
      <c r="E22" s="39">
        <v>319768683.584252</v>
      </c>
    </row>
    <row r="23" spans="2:5" ht="15">
      <c r="B23" s="36">
        <v>6</v>
      </c>
      <c r="C23" s="41" t="s">
        <v>132</v>
      </c>
      <c r="D23" s="38">
        <v>28245341.245097056</v>
      </c>
      <c r="E23" s="39">
        <v>280442857.23034436</v>
      </c>
    </row>
    <row r="24" spans="2:5" ht="15">
      <c r="B24" s="36">
        <v>7</v>
      </c>
      <c r="C24" s="41" t="s">
        <v>199</v>
      </c>
      <c r="D24" s="38">
        <v>91427063.260585338</v>
      </c>
      <c r="E24" s="39">
        <v>910705130.36866522</v>
      </c>
    </row>
    <row r="25" spans="2:5" ht="15.75" thickBot="1">
      <c r="B25" s="107" t="s">
        <v>8</v>
      </c>
      <c r="C25" s="108"/>
      <c r="D25" s="34">
        <v>292848645.4792316</v>
      </c>
      <c r="E25" s="35">
        <v>2916882267.1299467</v>
      </c>
    </row>
  </sheetData>
  <mergeCells count="23">
    <mergeCell ref="B2:P2"/>
    <mergeCell ref="B3:B5"/>
    <mergeCell ref="C3:C5"/>
    <mergeCell ref="D3:D4"/>
    <mergeCell ref="E3:E4"/>
    <mergeCell ref="F3:F4"/>
    <mergeCell ref="G3:G4"/>
    <mergeCell ref="H3:H4"/>
    <mergeCell ref="I3:I4"/>
    <mergeCell ref="J3:J4"/>
    <mergeCell ref="K3:K4"/>
    <mergeCell ref="L3:L4"/>
    <mergeCell ref="M3:M4"/>
    <mergeCell ref="N3:N4"/>
    <mergeCell ref="O3:O4"/>
    <mergeCell ref="P3:P5"/>
    <mergeCell ref="B13:C13"/>
    <mergeCell ref="B14:P14"/>
    <mergeCell ref="B15:B17"/>
    <mergeCell ref="C15:C17"/>
    <mergeCell ref="B25:C25"/>
    <mergeCell ref="D15:D16"/>
    <mergeCell ref="E15:E17"/>
  </mergeCells>
  <phoneticPr fontId="15"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N12"/>
  <sheetViews>
    <sheetView workbookViewId="0">
      <selection activeCell="N27" sqref="N27"/>
    </sheetView>
  </sheetViews>
  <sheetFormatPr defaultRowHeight="12.75"/>
  <cols>
    <col min="2" max="2" width="10.42578125" bestFit="1" customWidth="1"/>
    <col min="3" max="15" width="14.28515625" bestFit="1" customWidth="1"/>
  </cols>
  <sheetData>
    <row r="1" spans="2:14" ht="13.5" thickBot="1"/>
    <row r="2" spans="2:14" ht="25.5">
      <c r="B2" s="49"/>
      <c r="C2" s="50" t="s">
        <v>157</v>
      </c>
      <c r="D2" s="50" t="s">
        <v>201</v>
      </c>
      <c r="E2" s="50" t="s">
        <v>169</v>
      </c>
      <c r="F2" s="50" t="s">
        <v>1</v>
      </c>
      <c r="G2" s="50" t="s">
        <v>185</v>
      </c>
      <c r="H2" s="50" t="s">
        <v>210</v>
      </c>
      <c r="I2" s="50" t="s">
        <v>198</v>
      </c>
      <c r="J2" s="50" t="s">
        <v>166</v>
      </c>
      <c r="K2" s="50" t="s">
        <v>192</v>
      </c>
      <c r="L2" s="50" t="s">
        <v>4</v>
      </c>
      <c r="M2" s="50" t="s">
        <v>121</v>
      </c>
      <c r="N2" s="51" t="s">
        <v>207</v>
      </c>
    </row>
    <row r="3" spans="2:14" ht="15">
      <c r="B3" s="52" t="s">
        <v>118</v>
      </c>
      <c r="C3" s="38">
        <v>197594966</v>
      </c>
      <c r="D3" s="38">
        <v>204817359</v>
      </c>
      <c r="E3" s="38">
        <v>213554910</v>
      </c>
      <c r="F3" s="38">
        <v>218344545</v>
      </c>
      <c r="G3" s="38">
        <v>213535577.40204513</v>
      </c>
      <c r="H3" s="38">
        <v>219859712</v>
      </c>
      <c r="I3" s="38">
        <v>216277399</v>
      </c>
      <c r="J3" s="38">
        <v>214555556.18147066</v>
      </c>
      <c r="K3" s="38">
        <v>220937267</v>
      </c>
      <c r="L3" s="38">
        <v>224724797</v>
      </c>
      <c r="M3" s="38">
        <v>226092524</v>
      </c>
      <c r="N3" s="39">
        <v>253739009</v>
      </c>
    </row>
    <row r="4" spans="2:14" ht="15">
      <c r="B4" s="52" t="s">
        <v>119</v>
      </c>
      <c r="C4" s="38">
        <v>972542661</v>
      </c>
      <c r="D4" s="38">
        <v>1011224263</v>
      </c>
      <c r="E4" s="38">
        <v>1062029924</v>
      </c>
      <c r="F4" s="38">
        <v>1082901606</v>
      </c>
      <c r="G4" s="38">
        <v>1054545449</v>
      </c>
      <c r="H4" s="38">
        <v>1087030386</v>
      </c>
      <c r="I4" s="38">
        <v>1074444489</v>
      </c>
      <c r="J4" s="38">
        <v>1066448392</v>
      </c>
      <c r="K4" s="38">
        <v>1098301250</v>
      </c>
      <c r="L4" s="38">
        <v>1116342903</v>
      </c>
      <c r="M4" s="38">
        <v>1125149448</v>
      </c>
      <c r="N4" s="39">
        <v>1262935170</v>
      </c>
    </row>
    <row r="5" spans="2:14" ht="15">
      <c r="B5" s="52" t="s">
        <v>120</v>
      </c>
      <c r="C5" s="54">
        <v>4.9218999999999999</v>
      </c>
      <c r="D5" s="54">
        <v>4.9371999999999998</v>
      </c>
      <c r="E5" s="54">
        <v>4.9730999999999996</v>
      </c>
      <c r="F5" s="54">
        <v>4.9596</v>
      </c>
      <c r="G5" s="54">
        <v>4.9385000000000003</v>
      </c>
      <c r="H5" s="54">
        <v>4.9442000000000004</v>
      </c>
      <c r="I5" s="54">
        <v>4.9679000000000002</v>
      </c>
      <c r="J5" s="54">
        <v>4.9705000000000004</v>
      </c>
      <c r="K5" s="54">
        <v>4.9710999999999999</v>
      </c>
      <c r="L5" s="54">
        <v>4.9676</v>
      </c>
      <c r="M5" s="54">
        <v>4.9764999999999997</v>
      </c>
      <c r="N5" s="55">
        <v>4.9772999999999996</v>
      </c>
    </row>
    <row r="6" spans="2:14" ht="39" thickBot="1">
      <c r="B6" s="56"/>
      <c r="C6" s="48" t="s">
        <v>214</v>
      </c>
      <c r="D6" s="48" t="s">
        <v>172</v>
      </c>
      <c r="E6" s="48" t="s">
        <v>11</v>
      </c>
      <c r="F6" s="48" t="s">
        <v>195</v>
      </c>
      <c r="G6" s="48" t="s">
        <v>164</v>
      </c>
      <c r="H6" s="48" t="s">
        <v>205</v>
      </c>
      <c r="I6" s="48" t="s">
        <v>173</v>
      </c>
      <c r="J6" s="48" t="s">
        <v>2</v>
      </c>
      <c r="K6" s="48" t="s">
        <v>163</v>
      </c>
      <c r="L6" s="48" t="s">
        <v>213</v>
      </c>
      <c r="M6" s="48" t="s">
        <v>122</v>
      </c>
      <c r="N6" s="57" t="s">
        <v>189</v>
      </c>
    </row>
    <row r="7" spans="2:14" ht="9" customHeight="1" thickBot="1">
      <c r="B7" s="100"/>
      <c r="C7" s="101"/>
      <c r="D7" s="102"/>
      <c r="E7" s="102"/>
      <c r="F7" s="102"/>
      <c r="G7" s="102"/>
      <c r="H7" s="102"/>
      <c r="I7" s="102"/>
      <c r="J7" s="102"/>
      <c r="K7" s="102"/>
      <c r="L7" s="102"/>
      <c r="M7" s="102"/>
      <c r="N7" s="103"/>
    </row>
    <row r="8" spans="2:14" ht="25.5" customHeight="1">
      <c r="B8" s="49"/>
      <c r="C8" s="51" t="s">
        <v>175</v>
      </c>
    </row>
    <row r="9" spans="2:14" ht="15">
      <c r="B9" s="52" t="s">
        <v>118</v>
      </c>
      <c r="C9" s="39">
        <v>292848645</v>
      </c>
    </row>
    <row r="10" spans="2:14" ht="15">
      <c r="B10" s="52" t="s">
        <v>119</v>
      </c>
      <c r="C10" s="39">
        <v>1455897041</v>
      </c>
    </row>
    <row r="11" spans="2:14" ht="15">
      <c r="B11" s="52" t="s">
        <v>120</v>
      </c>
      <c r="C11" s="55">
        <v>4.9714999999999998</v>
      </c>
    </row>
    <row r="12" spans="2:14" ht="39" thickBot="1">
      <c r="B12" s="56"/>
      <c r="C12" s="57" t="s">
        <v>216</v>
      </c>
    </row>
  </sheetData>
  <mergeCells count="1">
    <mergeCell ref="B7:N7"/>
  </mergeCells>
  <phoneticPr fontId="15"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26"/>
  <sheetViews>
    <sheetView zoomScaleNormal="100" workbookViewId="0">
      <selection activeCell="H27" sqref="H27"/>
    </sheetView>
  </sheetViews>
  <sheetFormatPr defaultRowHeight="12.75"/>
  <cols>
    <col min="2" max="2" width="5.140625" customWidth="1"/>
    <col min="3" max="3" width="18.140625" customWidth="1"/>
    <col min="4" max="5" width="15.28515625" customWidth="1"/>
    <col min="6" max="6" width="15.5703125" customWidth="1"/>
    <col min="7" max="7" width="15.42578125" customWidth="1"/>
    <col min="8" max="8" width="15.28515625" customWidth="1"/>
    <col min="9" max="9" width="15.7109375" customWidth="1"/>
    <col min="10" max="10" width="16.140625" customWidth="1"/>
    <col min="11" max="11" width="15.7109375" customWidth="1"/>
    <col min="12" max="12" width="16.140625" customWidth="1"/>
    <col min="13" max="13" width="16.28515625" customWidth="1"/>
    <col min="14" max="14" width="15.85546875" customWidth="1"/>
    <col min="15" max="15" width="16.140625" customWidth="1"/>
    <col min="16" max="16" width="16.85546875" customWidth="1"/>
  </cols>
  <sheetData>
    <row r="1" spans="2:15" ht="13.5" thickBot="1"/>
    <row r="2" spans="2:15" ht="51" customHeight="1">
      <c r="B2" s="90" t="s">
        <v>250</v>
      </c>
      <c r="C2" s="91"/>
      <c r="D2" s="91"/>
      <c r="E2" s="91"/>
      <c r="F2" s="91"/>
      <c r="G2" s="91"/>
      <c r="H2" s="91"/>
      <c r="I2" s="91"/>
      <c r="J2" s="91"/>
      <c r="K2" s="91"/>
      <c r="L2" s="91"/>
      <c r="M2" s="91"/>
      <c r="N2" s="91"/>
      <c r="O2" s="92"/>
    </row>
    <row r="3" spans="2:15">
      <c r="B3" s="95" t="s">
        <v>10</v>
      </c>
      <c r="C3" s="89" t="s">
        <v>9</v>
      </c>
      <c r="D3" s="109" t="s">
        <v>156</v>
      </c>
      <c r="E3" s="109" t="s">
        <v>200</v>
      </c>
      <c r="F3" s="109" t="s">
        <v>168</v>
      </c>
      <c r="G3" s="109" t="s">
        <v>0</v>
      </c>
      <c r="H3" s="109" t="s">
        <v>184</v>
      </c>
      <c r="I3" s="109" t="s">
        <v>209</v>
      </c>
      <c r="J3" s="109" t="s">
        <v>197</v>
      </c>
      <c r="K3" s="109" t="s">
        <v>165</v>
      </c>
      <c r="L3" s="109" t="s">
        <v>191</v>
      </c>
      <c r="M3" s="109" t="s">
        <v>3</v>
      </c>
      <c r="N3" s="109" t="s">
        <v>196</v>
      </c>
      <c r="O3" s="110" t="s">
        <v>206</v>
      </c>
    </row>
    <row r="4" spans="2:15">
      <c r="B4" s="95"/>
      <c r="C4" s="89"/>
      <c r="D4" s="89"/>
      <c r="E4" s="89"/>
      <c r="F4" s="89"/>
      <c r="G4" s="89"/>
      <c r="H4" s="89"/>
      <c r="I4" s="89"/>
      <c r="J4" s="89"/>
      <c r="K4" s="89"/>
      <c r="L4" s="89"/>
      <c r="M4" s="89"/>
      <c r="N4" s="89"/>
      <c r="O4" s="99"/>
    </row>
    <row r="5" spans="2:15" ht="38.25">
      <c r="B5" s="95"/>
      <c r="C5" s="89"/>
      <c r="D5" s="47" t="s">
        <v>238</v>
      </c>
      <c r="E5" s="47" t="s">
        <v>239</v>
      </c>
      <c r="F5" s="47" t="s">
        <v>240</v>
      </c>
      <c r="G5" s="47" t="s">
        <v>241</v>
      </c>
      <c r="H5" s="47" t="s">
        <v>242</v>
      </c>
      <c r="I5" s="47" t="s">
        <v>243</v>
      </c>
      <c r="J5" s="47" t="s">
        <v>244</v>
      </c>
      <c r="K5" s="47" t="s">
        <v>245</v>
      </c>
      <c r="L5" s="47" t="s">
        <v>246</v>
      </c>
      <c r="M5" s="47" t="s">
        <v>247</v>
      </c>
      <c r="N5" s="47" t="s">
        <v>248</v>
      </c>
      <c r="O5" s="58" t="s">
        <v>249</v>
      </c>
    </row>
    <row r="6" spans="2:15" ht="15">
      <c r="B6" s="36">
        <v>1</v>
      </c>
      <c r="C6" s="37" t="s">
        <v>203</v>
      </c>
      <c r="D6" s="62">
        <v>24.866461507833801</v>
      </c>
      <c r="E6" s="62">
        <v>25.721745486727574</v>
      </c>
      <c r="F6" s="62">
        <v>26.747270656164716</v>
      </c>
      <c r="G6" s="62">
        <v>27.369859607054313</v>
      </c>
      <c r="H6" s="62">
        <v>26.764235162266836</v>
      </c>
      <c r="I6" s="62">
        <v>27.434359567827606</v>
      </c>
      <c r="J6" s="62">
        <v>26.976584820726224</v>
      </c>
      <c r="K6" s="62">
        <v>26.702129452742099</v>
      </c>
      <c r="L6" s="62">
        <v>27.458559167942859</v>
      </c>
      <c r="M6" s="62">
        <v>27.866319488638315</v>
      </c>
      <c r="N6" s="62">
        <v>27.947959865950708</v>
      </c>
      <c r="O6" s="62">
        <v>31.33306787948732</v>
      </c>
    </row>
    <row r="7" spans="2:15" ht="15">
      <c r="B7" s="40">
        <v>2</v>
      </c>
      <c r="C7" s="37" t="s">
        <v>130</v>
      </c>
      <c r="D7" s="62">
        <v>24.189279934303865</v>
      </c>
      <c r="E7" s="62">
        <v>25.099882470512277</v>
      </c>
      <c r="F7" s="62">
        <v>25.968828413470238</v>
      </c>
      <c r="G7" s="62">
        <v>26.504426146732662</v>
      </c>
      <c r="H7" s="62">
        <v>25.93076229167848</v>
      </c>
      <c r="I7" s="62">
        <v>26.817251716155639</v>
      </c>
      <c r="J7" s="62">
        <v>26.363839171086276</v>
      </c>
      <c r="K7" s="62">
        <v>26.183709839629334</v>
      </c>
      <c r="L7" s="62">
        <v>26.862266130490486</v>
      </c>
      <c r="M7" s="62">
        <v>27.136811561788836</v>
      </c>
      <c r="N7" s="62">
        <v>27.486493085925606</v>
      </c>
      <c r="O7" s="62">
        <v>30.840146989065449</v>
      </c>
    </row>
    <row r="8" spans="2:15" ht="15">
      <c r="B8" s="40">
        <v>3</v>
      </c>
      <c r="C8" s="41" t="s">
        <v>6</v>
      </c>
      <c r="D8" s="62">
        <v>21.307494505368101</v>
      </c>
      <c r="E8" s="62">
        <v>21.936114045078213</v>
      </c>
      <c r="F8" s="62">
        <v>22.698057231772101</v>
      </c>
      <c r="G8" s="62">
        <v>23.654018842582257</v>
      </c>
      <c r="H8" s="62">
        <v>23.100898845646977</v>
      </c>
      <c r="I8" s="62">
        <v>23.703829670906579</v>
      </c>
      <c r="J8" s="62">
        <v>23.239522085031606</v>
      </c>
      <c r="K8" s="62">
        <v>23.167989989628413</v>
      </c>
      <c r="L8" s="62">
        <v>23.691783846401169</v>
      </c>
      <c r="M8" s="62">
        <v>24.189189803141321</v>
      </c>
      <c r="N8" s="62">
        <v>23.957016239006865</v>
      </c>
      <c r="O8" s="62">
        <v>26.571394919715463</v>
      </c>
    </row>
    <row r="9" spans="2:15" ht="15">
      <c r="B9" s="40">
        <v>4</v>
      </c>
      <c r="C9" s="41" t="s">
        <v>7</v>
      </c>
      <c r="D9" s="62">
        <v>20.75623825494484</v>
      </c>
      <c r="E9" s="62">
        <v>21.374559244850296</v>
      </c>
      <c r="F9" s="62">
        <v>22.415095686157613</v>
      </c>
      <c r="G9" s="62">
        <v>22.795165086526218</v>
      </c>
      <c r="H9" s="62">
        <v>22.354727287457127</v>
      </c>
      <c r="I9" s="62">
        <v>23.055550863200974</v>
      </c>
      <c r="J9" s="62">
        <v>22.56214077380471</v>
      </c>
      <c r="K9" s="62">
        <v>22.393679518663411</v>
      </c>
      <c r="L9" s="62">
        <v>22.932724241795224</v>
      </c>
      <c r="M9" s="62">
        <v>23.677103476949675</v>
      </c>
      <c r="N9" s="62">
        <v>22.967370855882962</v>
      </c>
      <c r="O9" s="62">
        <v>25.615755151980132</v>
      </c>
    </row>
    <row r="10" spans="2:15" ht="15">
      <c r="B10" s="40">
        <v>5</v>
      </c>
      <c r="C10" s="41" t="s">
        <v>131</v>
      </c>
      <c r="D10" s="62">
        <v>21.327474438805687</v>
      </c>
      <c r="E10" s="62">
        <v>22.038482974066373</v>
      </c>
      <c r="F10" s="62">
        <v>22.759597035709245</v>
      </c>
      <c r="G10" s="62">
        <v>23.245589564611922</v>
      </c>
      <c r="H10" s="62">
        <v>23.053200821187549</v>
      </c>
      <c r="I10" s="62">
        <v>23.607473681139115</v>
      </c>
      <c r="J10" s="62">
        <v>23.249998687893118</v>
      </c>
      <c r="K10" s="62">
        <v>23.14187617136637</v>
      </c>
      <c r="L10" s="62">
        <v>23.668013281077943</v>
      </c>
      <c r="M10" s="62">
        <v>24.092771988172498</v>
      </c>
      <c r="N10" s="62">
        <v>24.004492876556334</v>
      </c>
      <c r="O10" s="62">
        <v>26.775734284737997</v>
      </c>
    </row>
    <row r="11" spans="2:15" ht="15">
      <c r="B11" s="40">
        <v>6</v>
      </c>
      <c r="C11" s="41" t="s">
        <v>132</v>
      </c>
      <c r="D11" s="62">
        <v>22.317432395816674</v>
      </c>
      <c r="E11" s="62">
        <v>22.964042775468016</v>
      </c>
      <c r="F11" s="62">
        <v>23.828944404487579</v>
      </c>
      <c r="G11" s="62">
        <v>24.389885614325106</v>
      </c>
      <c r="H11" s="62">
        <v>23.897688336260231</v>
      </c>
      <c r="I11" s="62">
        <v>24.636798223509278</v>
      </c>
      <c r="J11" s="62">
        <v>24.188957480502353</v>
      </c>
      <c r="K11" s="62">
        <v>24.032906303946682</v>
      </c>
      <c r="L11" s="62">
        <v>24.640294895175096</v>
      </c>
      <c r="M11" s="62">
        <v>25.107909170277715</v>
      </c>
      <c r="N11" s="62">
        <v>25.037802457569402</v>
      </c>
      <c r="O11" s="62">
        <v>27.908687439446744</v>
      </c>
    </row>
    <row r="12" spans="2:15" ht="15">
      <c r="B12" s="40">
        <v>7</v>
      </c>
      <c r="C12" s="41" t="s">
        <v>199</v>
      </c>
      <c r="D12" s="62">
        <v>29.555988611909552</v>
      </c>
      <c r="E12" s="62">
        <v>30.708294869708112</v>
      </c>
      <c r="F12" s="62">
        <v>32.295781969411209</v>
      </c>
      <c r="G12" s="62">
        <v>32.800341724793178</v>
      </c>
      <c r="H12" s="62">
        <v>31.802182462992565</v>
      </c>
      <c r="I12" s="62">
        <v>32.707987131770459</v>
      </c>
      <c r="J12" s="62">
        <v>32.217115169419571</v>
      </c>
      <c r="K12" s="62">
        <v>31.784099798078316</v>
      </c>
      <c r="L12" s="62">
        <v>32.809314881463933</v>
      </c>
      <c r="M12" s="62">
        <v>32.973600697984558</v>
      </c>
      <c r="N12" s="62">
        <v>33.440730059866056</v>
      </c>
      <c r="O12" s="62">
        <v>37.651765525852966</v>
      </c>
    </row>
    <row r="13" spans="2:15" ht="15.75" thickBot="1">
      <c r="B13" s="114" t="s">
        <v>8</v>
      </c>
      <c r="C13" s="115"/>
      <c r="D13" s="61">
        <v>24.618140064848486</v>
      </c>
      <c r="E13" s="61">
        <v>25.482475455516195</v>
      </c>
      <c r="F13" s="61">
        <v>26.54074264112127</v>
      </c>
      <c r="G13" s="61">
        <v>27.103583599682526</v>
      </c>
      <c r="H13" s="61">
        <v>26.481643205737278</v>
      </c>
      <c r="I13" s="61">
        <v>27.244797363455405</v>
      </c>
      <c r="J13" s="61">
        <v>26.788007515750497</v>
      </c>
      <c r="K13" s="61">
        <v>26.54945317727914</v>
      </c>
      <c r="L13" s="61">
        <v>27.27351553909736</v>
      </c>
      <c r="M13" s="61">
        <v>27.624987404348555</v>
      </c>
      <c r="N13" s="61">
        <v>27.735853261442482</v>
      </c>
      <c r="O13" s="61">
        <v>31.066026411651805</v>
      </c>
    </row>
    <row r="14" spans="2:15" ht="9.75" customHeight="1" thickBot="1">
      <c r="B14" s="100"/>
      <c r="C14" s="101"/>
      <c r="D14" s="101"/>
      <c r="E14" s="102"/>
      <c r="F14" s="102"/>
      <c r="G14" s="102"/>
      <c r="H14" s="102"/>
      <c r="I14" s="102"/>
      <c r="J14" s="102"/>
      <c r="K14" s="102"/>
      <c r="L14" s="102"/>
      <c r="M14" s="102"/>
      <c r="N14" s="102"/>
      <c r="O14" s="103"/>
    </row>
    <row r="15" spans="2:15">
      <c r="B15" s="104" t="s">
        <v>10</v>
      </c>
      <c r="C15" s="105" t="s">
        <v>9</v>
      </c>
      <c r="D15" s="106" t="s">
        <v>174</v>
      </c>
    </row>
    <row r="16" spans="2:15">
      <c r="B16" s="95"/>
      <c r="C16" s="89"/>
      <c r="D16" s="99"/>
    </row>
    <row r="17" spans="2:4" ht="38.25">
      <c r="B17" s="95"/>
      <c r="C17" s="89"/>
      <c r="D17" s="58" t="s">
        <v>216</v>
      </c>
    </row>
    <row r="18" spans="2:4" ht="15">
      <c r="B18" s="36">
        <v>1</v>
      </c>
      <c r="C18" s="37" t="s">
        <v>203</v>
      </c>
      <c r="D18" s="59">
        <v>36.101782582960723</v>
      </c>
    </row>
    <row r="19" spans="2:4" ht="15">
      <c r="B19" s="40">
        <v>2</v>
      </c>
      <c r="C19" s="37" t="s">
        <v>130</v>
      </c>
      <c r="D19" s="59">
        <v>35.515280588251414</v>
      </c>
    </row>
    <row r="20" spans="2:4" ht="15">
      <c r="B20" s="40">
        <v>3</v>
      </c>
      <c r="C20" s="41" t="s">
        <v>6</v>
      </c>
      <c r="D20" s="59">
        <v>30.721332870908533</v>
      </c>
    </row>
    <row r="21" spans="2:4" ht="15">
      <c r="B21" s="40">
        <v>4</v>
      </c>
      <c r="C21" s="41" t="s">
        <v>7</v>
      </c>
      <c r="D21" s="59">
        <v>29.330835042506827</v>
      </c>
    </row>
    <row r="22" spans="2:4" ht="15">
      <c r="B22" s="40">
        <v>5</v>
      </c>
      <c r="C22" s="41" t="s">
        <v>131</v>
      </c>
      <c r="D22" s="59">
        <v>30.852965193139969</v>
      </c>
    </row>
    <row r="23" spans="2:4" ht="15">
      <c r="B23" s="40">
        <v>6</v>
      </c>
      <c r="C23" s="41" t="s">
        <v>132</v>
      </c>
      <c r="D23" s="59">
        <v>32.238645553925096</v>
      </c>
    </row>
    <row r="24" spans="2:4" ht="15">
      <c r="B24" s="40">
        <v>7</v>
      </c>
      <c r="C24" s="41" t="s">
        <v>199</v>
      </c>
      <c r="D24" s="59">
        <v>43.426930055167858</v>
      </c>
    </row>
    <row r="25" spans="2:4" ht="15.75" thickBot="1">
      <c r="B25" s="107" t="s">
        <v>8</v>
      </c>
      <c r="C25" s="108"/>
      <c r="D25" s="60">
        <v>35.803811259581288</v>
      </c>
    </row>
    <row r="26" spans="2:4" ht="9" customHeight="1"/>
  </sheetData>
  <mergeCells count="21">
    <mergeCell ref="B2:O2"/>
    <mergeCell ref="B3:B5"/>
    <mergeCell ref="C3:C5"/>
    <mergeCell ref="H3:H4"/>
    <mergeCell ref="J3:J4"/>
    <mergeCell ref="B15:B17"/>
    <mergeCell ref="C15:C17"/>
    <mergeCell ref="B25:C25"/>
    <mergeCell ref="D15:D16"/>
    <mergeCell ref="B13:C13"/>
    <mergeCell ref="K3:K4"/>
    <mergeCell ref="L3:L4"/>
    <mergeCell ref="M3:M4"/>
    <mergeCell ref="N3:N4"/>
    <mergeCell ref="B14:O14"/>
    <mergeCell ref="D3:D4"/>
    <mergeCell ref="E3:E4"/>
    <mergeCell ref="F3:F4"/>
    <mergeCell ref="G3:G4"/>
    <mergeCell ref="I3:I4"/>
    <mergeCell ref="O3:O4"/>
  </mergeCells>
  <phoneticPr fontId="0" type="noConversion"/>
  <printOptions horizontalCentered="1" verticalCentered="1"/>
  <pageMargins left="0" right="0" top="0" bottom="0" header="0" footer="0"/>
  <pageSetup paperSize="9" scale="64"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19" sqref="E19"/>
    </sheetView>
  </sheetViews>
  <sheetFormatPr defaultRowHeight="12.75"/>
  <cols>
    <col min="2" max="2" width="5.140625" customWidth="1"/>
    <col min="3" max="3" width="18.140625" customWidth="1"/>
    <col min="4" max="4" width="14.85546875" customWidth="1"/>
    <col min="5" max="5" width="12.85546875" customWidth="1"/>
    <col min="6" max="6" width="13.85546875" customWidth="1"/>
    <col min="7" max="7" width="13.140625" customWidth="1"/>
    <col min="8" max="8" width="11.140625" customWidth="1"/>
    <col min="9" max="9" width="9.28515625" customWidth="1"/>
    <col min="10" max="10" width="10.85546875" customWidth="1"/>
    <col min="11" max="11" width="13" customWidth="1"/>
    <col min="12" max="12" width="13.28515625" customWidth="1"/>
    <col min="13" max="13" width="16.140625" customWidth="1"/>
  </cols>
  <sheetData>
    <row r="1" spans="2:15" ht="13.5" thickBot="1"/>
    <row r="2" spans="2:15" s="2" customFormat="1" ht="43.5" customHeight="1">
      <c r="B2" s="90" t="s">
        <v>250</v>
      </c>
      <c r="C2" s="91"/>
      <c r="D2" s="91"/>
      <c r="E2" s="91"/>
      <c r="F2" s="91"/>
      <c r="G2" s="91"/>
      <c r="H2" s="91"/>
      <c r="I2" s="91"/>
      <c r="J2" s="91"/>
      <c r="K2" s="91"/>
      <c r="L2" s="91"/>
      <c r="M2" s="92"/>
      <c r="N2" s="3"/>
      <c r="O2" s="3"/>
    </row>
    <row r="3" spans="2:15" ht="27" customHeight="1">
      <c r="B3" s="95" t="s">
        <v>10</v>
      </c>
      <c r="C3" s="89" t="s">
        <v>9</v>
      </c>
      <c r="D3" s="89" t="s">
        <v>176</v>
      </c>
      <c r="E3" s="89" t="s">
        <v>177</v>
      </c>
      <c r="F3" s="89" t="s">
        <v>178</v>
      </c>
      <c r="G3" s="89" t="s">
        <v>179</v>
      </c>
      <c r="H3" s="89" t="s">
        <v>161</v>
      </c>
      <c r="I3" s="89"/>
      <c r="J3" s="89"/>
      <c r="K3" s="89"/>
      <c r="L3" s="89" t="s">
        <v>180</v>
      </c>
      <c r="M3" s="99" t="s">
        <v>181</v>
      </c>
    </row>
    <row r="4" spans="2:15" ht="99" customHeight="1">
      <c r="B4" s="117"/>
      <c r="C4" s="116"/>
      <c r="D4" s="116"/>
      <c r="E4" s="116"/>
      <c r="F4" s="116"/>
      <c r="G4" s="89"/>
      <c r="H4" s="31" t="s">
        <v>133</v>
      </c>
      <c r="I4" s="31" t="s">
        <v>134</v>
      </c>
      <c r="J4" s="31" t="s">
        <v>190</v>
      </c>
      <c r="K4" s="31" t="s">
        <v>194</v>
      </c>
      <c r="L4" s="116"/>
      <c r="M4" s="118"/>
    </row>
    <row r="5" spans="2:15" ht="15.75">
      <c r="B5" s="36">
        <f>k_total_tec_0124!B6</f>
        <v>1</v>
      </c>
      <c r="C5" s="37" t="str">
        <f>k_total_tec_0124!C6</f>
        <v>METROPOLITAN LIFE</v>
      </c>
      <c r="D5" s="38">
        <v>1128236</v>
      </c>
      <c r="E5" s="53">
        <v>57</v>
      </c>
      <c r="F5" s="38">
        <v>60</v>
      </c>
      <c r="G5" s="38">
        <v>8</v>
      </c>
      <c r="H5" s="38">
        <v>962</v>
      </c>
      <c r="I5" s="38">
        <v>0</v>
      </c>
      <c r="J5" s="38">
        <v>0</v>
      </c>
      <c r="K5" s="38">
        <v>2</v>
      </c>
      <c r="L5" s="38">
        <v>2247</v>
      </c>
      <c r="M5" s="39">
        <f>D5-E5+F5+G5-H5+I5+L5+J5+K5</f>
        <v>1129534</v>
      </c>
      <c r="N5" s="63"/>
      <c r="O5" s="4"/>
    </row>
    <row r="6" spans="2:15" ht="15.75">
      <c r="B6" s="40">
        <f>k_total_tec_0124!B7</f>
        <v>2</v>
      </c>
      <c r="C6" s="37" t="str">
        <f>k_total_tec_0124!C7</f>
        <v>AZT VIITORUL TAU</v>
      </c>
      <c r="D6" s="38">
        <v>1681714</v>
      </c>
      <c r="E6" s="53">
        <v>65</v>
      </c>
      <c r="F6" s="38">
        <v>11</v>
      </c>
      <c r="G6" s="38">
        <v>14</v>
      </c>
      <c r="H6" s="38">
        <v>788</v>
      </c>
      <c r="I6" s="38">
        <v>0</v>
      </c>
      <c r="J6" s="38">
        <v>0</v>
      </c>
      <c r="K6" s="38">
        <v>0</v>
      </c>
      <c r="L6" s="38">
        <v>2247</v>
      </c>
      <c r="M6" s="39">
        <f t="shared" ref="M6:M11" si="0">D6-E6+F6+G6-H6+I6+L6+J6+K6</f>
        <v>1683133</v>
      </c>
      <c r="N6" s="63"/>
      <c r="O6" s="4"/>
    </row>
    <row r="7" spans="2:15" ht="15.75">
      <c r="B7" s="40">
        <f>k_total_tec_0124!B8</f>
        <v>3</v>
      </c>
      <c r="C7" s="41" t="str">
        <f>k_total_tec_0124!C8</f>
        <v>BCR</v>
      </c>
      <c r="D7" s="38">
        <v>775973</v>
      </c>
      <c r="E7" s="53">
        <v>30</v>
      </c>
      <c r="F7" s="38">
        <v>150</v>
      </c>
      <c r="G7" s="38">
        <v>30</v>
      </c>
      <c r="H7" s="38">
        <v>213</v>
      </c>
      <c r="I7" s="38">
        <v>0</v>
      </c>
      <c r="J7" s="38">
        <v>1</v>
      </c>
      <c r="K7" s="38">
        <v>1</v>
      </c>
      <c r="L7" s="38">
        <v>2247</v>
      </c>
      <c r="M7" s="39">
        <f t="shared" si="0"/>
        <v>778159</v>
      </c>
      <c r="N7" s="63"/>
      <c r="O7" s="4"/>
    </row>
    <row r="8" spans="2:15" ht="15.75">
      <c r="B8" s="40">
        <f>k_total_tec_0124!B9</f>
        <v>4</v>
      </c>
      <c r="C8" s="41" t="str">
        <f>k_total_tec_0124!C9</f>
        <v>BRD</v>
      </c>
      <c r="D8" s="38">
        <v>566457</v>
      </c>
      <c r="E8" s="53">
        <v>90</v>
      </c>
      <c r="F8" s="38">
        <v>0</v>
      </c>
      <c r="G8" s="38">
        <v>0</v>
      </c>
      <c r="H8" s="38">
        <v>54</v>
      </c>
      <c r="I8" s="38">
        <v>0</v>
      </c>
      <c r="J8" s="38">
        <v>0</v>
      </c>
      <c r="K8" s="38">
        <v>2</v>
      </c>
      <c r="L8" s="38">
        <v>2257</v>
      </c>
      <c r="M8" s="39">
        <f t="shared" si="0"/>
        <v>568572</v>
      </c>
      <c r="N8" s="63"/>
      <c r="O8" s="4"/>
    </row>
    <row r="9" spans="2:15" ht="15.75">
      <c r="B9" s="40">
        <f>k_total_tec_0124!B10</f>
        <v>5</v>
      </c>
      <c r="C9" s="41" t="str">
        <f>k_total_tec_0124!C10</f>
        <v>VITAL</v>
      </c>
      <c r="D9" s="38">
        <v>1036549</v>
      </c>
      <c r="E9" s="53">
        <v>92</v>
      </c>
      <c r="F9" s="38">
        <v>4</v>
      </c>
      <c r="G9" s="38">
        <v>4</v>
      </c>
      <c r="H9" s="38">
        <v>293</v>
      </c>
      <c r="I9" s="38">
        <v>0</v>
      </c>
      <c r="J9" s="38">
        <v>0</v>
      </c>
      <c r="K9" s="38">
        <v>1</v>
      </c>
      <c r="L9" s="38">
        <v>2247</v>
      </c>
      <c r="M9" s="39">
        <f t="shared" si="0"/>
        <v>1038420</v>
      </c>
      <c r="N9" s="63"/>
      <c r="O9" s="4"/>
    </row>
    <row r="10" spans="2:15" ht="15.75">
      <c r="B10" s="40">
        <f>k_total_tec_0124!B11</f>
        <v>6</v>
      </c>
      <c r="C10" s="41" t="str">
        <f>k_total_tec_0124!C11</f>
        <v>ARIPI</v>
      </c>
      <c r="D10" s="38">
        <v>874148</v>
      </c>
      <c r="E10" s="53">
        <v>30</v>
      </c>
      <c r="F10" s="38">
        <v>4</v>
      </c>
      <c r="G10" s="38">
        <v>4</v>
      </c>
      <c r="H10" s="38">
        <v>241</v>
      </c>
      <c r="I10" s="38">
        <v>0</v>
      </c>
      <c r="J10" s="38">
        <v>0</v>
      </c>
      <c r="K10" s="38">
        <v>1</v>
      </c>
      <c r="L10" s="38">
        <v>2247</v>
      </c>
      <c r="M10" s="39">
        <f t="shared" si="0"/>
        <v>876133</v>
      </c>
      <c r="N10" s="63"/>
      <c r="O10" s="4"/>
    </row>
    <row r="11" spans="2:15" ht="15.75">
      <c r="B11" s="40">
        <f>k_total_tec_0124!B12</f>
        <v>7</v>
      </c>
      <c r="C11" s="41" t="str">
        <f>k_total_tec_0124!C12</f>
        <v>NN</v>
      </c>
      <c r="D11" s="38">
        <v>2104656</v>
      </c>
      <c r="E11" s="53">
        <v>37</v>
      </c>
      <c r="F11" s="38">
        <v>172</v>
      </c>
      <c r="G11" s="38">
        <v>86</v>
      </c>
      <c r="H11" s="38">
        <v>1823</v>
      </c>
      <c r="I11" s="38">
        <v>0</v>
      </c>
      <c r="J11" s="38">
        <v>1</v>
      </c>
      <c r="K11" s="38">
        <v>6</v>
      </c>
      <c r="L11" s="38">
        <v>2247</v>
      </c>
      <c r="M11" s="39">
        <f t="shared" si="0"/>
        <v>2105308</v>
      </c>
      <c r="N11" s="64"/>
      <c r="O11" s="4"/>
    </row>
    <row r="12" spans="2:15" ht="15.75" thickBot="1">
      <c r="B12" s="107" t="s">
        <v>8</v>
      </c>
      <c r="C12" s="108"/>
      <c r="D12" s="34">
        <f t="shared" ref="D12:M12" si="1">SUM(D5:D11)</f>
        <v>8167733</v>
      </c>
      <c r="E12" s="34">
        <f t="shared" si="1"/>
        <v>401</v>
      </c>
      <c r="F12" s="34">
        <f t="shared" si="1"/>
        <v>401</v>
      </c>
      <c r="G12" s="34">
        <f t="shared" si="1"/>
        <v>146</v>
      </c>
      <c r="H12" s="34">
        <f t="shared" si="1"/>
        <v>4374</v>
      </c>
      <c r="I12" s="34">
        <f t="shared" si="1"/>
        <v>0</v>
      </c>
      <c r="J12" s="34">
        <f t="shared" si="1"/>
        <v>2</v>
      </c>
      <c r="K12" s="34">
        <f t="shared" si="1"/>
        <v>13</v>
      </c>
      <c r="L12" s="34">
        <f t="shared" si="1"/>
        <v>15739</v>
      </c>
      <c r="M12" s="35">
        <f t="shared" si="1"/>
        <v>8179259</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M3:M4"/>
    <mergeCell ref="D3:D4"/>
    <mergeCell ref="G3:G4"/>
    <mergeCell ref="B2:M2"/>
    <mergeCell ref="H3:K3"/>
    <mergeCell ref="E3:E4"/>
    <mergeCell ref="F3:F4"/>
    <mergeCell ref="B3:B4"/>
    <mergeCell ref="B12:C12"/>
    <mergeCell ref="L3:L4"/>
    <mergeCell ref="C3:C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M6"/>
  <sheetViews>
    <sheetView workbookViewId="0">
      <selection activeCell="K26" sqref="K26"/>
    </sheetView>
  </sheetViews>
  <sheetFormatPr defaultRowHeight="12.75"/>
  <cols>
    <col min="2" max="14" width="16.140625" customWidth="1"/>
  </cols>
  <sheetData>
    <row r="1" spans="2:13" ht="13.5" thickBot="1"/>
    <row r="2" spans="2:13">
      <c r="B2" s="65" t="s">
        <v>251</v>
      </c>
      <c r="C2" s="50" t="s">
        <v>252</v>
      </c>
      <c r="D2" s="50" t="s">
        <v>253</v>
      </c>
      <c r="E2" s="50" t="s">
        <v>254</v>
      </c>
      <c r="F2" s="50" t="s">
        <v>255</v>
      </c>
      <c r="G2" s="50" t="s">
        <v>256</v>
      </c>
      <c r="H2" s="50" t="s">
        <v>257</v>
      </c>
      <c r="I2" s="50" t="s">
        <v>258</v>
      </c>
      <c r="J2" s="50" t="s">
        <v>259</v>
      </c>
      <c r="K2" s="50" t="s">
        <v>260</v>
      </c>
      <c r="L2" s="50" t="s">
        <v>261</v>
      </c>
      <c r="M2" s="51" t="s">
        <v>262</v>
      </c>
    </row>
    <row r="3" spans="2:13" ht="15.75" thickBot="1">
      <c r="B3" s="66">
        <v>8026397</v>
      </c>
      <c r="C3" s="67">
        <v>8037577</v>
      </c>
      <c r="D3" s="67">
        <v>8046305</v>
      </c>
      <c r="E3" s="67">
        <v>8055929</v>
      </c>
      <c r="F3" s="67">
        <v>8063532</v>
      </c>
      <c r="G3" s="67">
        <v>8069787</v>
      </c>
      <c r="H3" s="67">
        <v>8073665</v>
      </c>
      <c r="I3" s="67">
        <v>8081355</v>
      </c>
      <c r="J3" s="67">
        <v>8100799</v>
      </c>
      <c r="K3" s="67">
        <v>8134838</v>
      </c>
      <c r="L3" s="67">
        <v>8151634</v>
      </c>
      <c r="M3" s="68">
        <v>8167733</v>
      </c>
    </row>
    <row r="4" spans="2:13" ht="8.25" customHeight="1" thickBot="1">
      <c r="B4" s="100"/>
      <c r="C4" s="102"/>
      <c r="D4" s="102"/>
      <c r="E4" s="102"/>
      <c r="F4" s="102"/>
      <c r="G4" s="102"/>
      <c r="H4" s="102"/>
      <c r="I4" s="102"/>
      <c r="J4" s="102"/>
      <c r="K4" s="102"/>
      <c r="L4" s="102"/>
      <c r="M4" s="103"/>
    </row>
    <row r="5" spans="2:13">
      <c r="B5" s="69" t="s">
        <v>174</v>
      </c>
    </row>
    <row r="6" spans="2:13" ht="15.75" thickBot="1">
      <c r="B6" s="70">
        <v>8179259</v>
      </c>
    </row>
  </sheetData>
  <mergeCells count="1">
    <mergeCell ref="B4:M4"/>
  </mergeCells>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N6"/>
  <sheetViews>
    <sheetView workbookViewId="0">
      <selection activeCell="K29" sqref="K29"/>
    </sheetView>
  </sheetViews>
  <sheetFormatPr defaultRowHeight="12.75"/>
  <cols>
    <col min="2" max="14" width="16.7109375" customWidth="1"/>
  </cols>
  <sheetData>
    <row r="1" spans="2:14" ht="13.5" thickBot="1"/>
    <row r="2" spans="2:14" ht="25.5">
      <c r="B2" s="65" t="s">
        <v>263</v>
      </c>
      <c r="C2" s="50" t="s">
        <v>264</v>
      </c>
      <c r="D2" s="50" t="s">
        <v>265</v>
      </c>
      <c r="E2" s="50" t="s">
        <v>266</v>
      </c>
      <c r="F2" s="50" t="s">
        <v>267</v>
      </c>
      <c r="G2" s="50" t="s">
        <v>268</v>
      </c>
      <c r="H2" s="50" t="s">
        <v>269</v>
      </c>
      <c r="I2" s="50" t="s">
        <v>270</v>
      </c>
      <c r="J2" s="50" t="s">
        <v>271</v>
      </c>
      <c r="K2" s="50" t="s">
        <v>272</v>
      </c>
      <c r="L2" s="50" t="s">
        <v>273</v>
      </c>
      <c r="M2" s="51" t="s">
        <v>274</v>
      </c>
      <c r="N2" s="4"/>
    </row>
    <row r="3" spans="2:14" ht="15.75" thickBot="1">
      <c r="B3" s="66">
        <v>7834131</v>
      </c>
      <c r="C3" s="67">
        <v>7845238</v>
      </c>
      <c r="D3" s="67">
        <v>7851858</v>
      </c>
      <c r="E3" s="67">
        <v>7862673</v>
      </c>
      <c r="F3" s="67">
        <v>7872374</v>
      </c>
      <c r="G3" s="67">
        <v>7882943</v>
      </c>
      <c r="H3" s="67">
        <v>7892684</v>
      </c>
      <c r="I3" s="67">
        <v>7905743</v>
      </c>
      <c r="J3" s="67">
        <v>7931111</v>
      </c>
      <c r="K3" s="67">
        <v>7944634</v>
      </c>
      <c r="L3" s="67">
        <v>7963175</v>
      </c>
      <c r="M3" s="68">
        <v>8012226</v>
      </c>
    </row>
    <row r="4" spans="2:14" ht="8.25" customHeight="1" thickBot="1">
      <c r="B4" s="100"/>
      <c r="C4" s="102"/>
      <c r="D4" s="102"/>
      <c r="E4" s="102"/>
      <c r="F4" s="102"/>
      <c r="G4" s="102"/>
      <c r="H4" s="102"/>
      <c r="I4" s="102"/>
      <c r="J4" s="102"/>
      <c r="K4" s="102"/>
      <c r="L4" s="102"/>
      <c r="M4" s="103"/>
    </row>
    <row r="5" spans="2:14">
      <c r="B5" s="69" t="s">
        <v>174</v>
      </c>
    </row>
    <row r="6" spans="2:14" ht="15.75" thickBot="1">
      <c r="B6" s="70">
        <v>4196756</v>
      </c>
    </row>
  </sheetData>
  <mergeCells count="1">
    <mergeCell ref="B4:M4"/>
  </mergeCells>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k_total_tec_0124</vt:lpstr>
      <vt:lpstr>regularizati_0124</vt:lpstr>
      <vt:lpstr>evolutie_rp_0124</vt:lpstr>
      <vt:lpstr>sume_euro_0124</vt:lpstr>
      <vt:lpstr>sume_euro_0124_graf</vt:lpstr>
      <vt:lpstr>evolutie_contrib_0124</vt:lpstr>
      <vt:lpstr>part_fonduri_0124</vt:lpstr>
      <vt:lpstr>evolutie_rp_0124_graf</vt:lpstr>
      <vt:lpstr>evolutie_aleatorii_0124_graf</vt:lpstr>
      <vt:lpstr>participanti_judete_0124</vt:lpstr>
      <vt:lpstr>participanti_jud_dom_0124</vt:lpstr>
      <vt:lpstr>conturi_goale_0124</vt:lpstr>
      <vt:lpstr>rp_sexe_0124</vt:lpstr>
      <vt:lpstr>Sheet2</vt:lpstr>
      <vt:lpstr>rp_varste_sexe_0124</vt:lpstr>
      <vt:lpstr>Sheet1</vt:lpstr>
      <vt:lpstr>k_total_tec_0124!Print_Area</vt:lpstr>
      <vt:lpstr>part_fonduri_0124!Print_Area</vt:lpstr>
      <vt:lpstr>participanti_judete_0124!Print_Area</vt:lpstr>
      <vt:lpstr>rp_sexe_0124!Print_Area</vt:lpstr>
      <vt:lpstr>rp_varste_sexe_0124!Print_Area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2024-03-26T14:48:51Z</cp:lastPrinted>
  <dcterms:created xsi:type="dcterms:W3CDTF">2008-08-08T07:39:32Z</dcterms:created>
  <dcterms:modified xsi:type="dcterms:W3CDTF">2024-03-26T14:59:56Z</dcterms:modified>
</cp:coreProperties>
</file>