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0" activeTab="0"/>
  </bookViews>
  <sheets>
    <sheet name="Excedent deficit 2001- 2016" sheetId="1" r:id="rId1"/>
  </sheets>
  <externalReferences>
    <externalReference r:id="rId4"/>
  </externalReferences>
  <definedNames>
    <definedName name="_xlnm.Print_Area" localSheetId="0">'Excedent deficit 2001- 2016'!$A$1:$V$15</definedName>
    <definedName name="_xlnm.Print_Titles" localSheetId="0">'Excedent deficit 2001- 2016'!$A:$B</definedName>
  </definedNames>
  <calcPr fullCalcOnLoad="1"/>
</workbook>
</file>

<file path=xl/sharedStrings.xml><?xml version="1.0" encoding="utf-8"?>
<sst xmlns="http://schemas.openxmlformats.org/spreadsheetml/2006/main" count="26" uniqueCount="26">
  <si>
    <t>Denumire indicator</t>
  </si>
  <si>
    <t>I</t>
  </si>
  <si>
    <t xml:space="preserve">II </t>
  </si>
  <si>
    <t>VENITURI TOTALE, din care:</t>
  </si>
  <si>
    <t>2006</t>
  </si>
  <si>
    <t>Capitol</t>
  </si>
  <si>
    <t>2007</t>
  </si>
  <si>
    <t>2008</t>
  </si>
  <si>
    <t>2009</t>
  </si>
  <si>
    <t>2010</t>
  </si>
  <si>
    <t>2011</t>
  </si>
  <si>
    <t xml:space="preserve"> 2012</t>
  </si>
  <si>
    <t>2013</t>
  </si>
  <si>
    <t>Lei</t>
  </si>
  <si>
    <t>MMFPSPV</t>
  </si>
  <si>
    <t>CNPP</t>
  </si>
  <si>
    <t>31.08.2016</t>
  </si>
  <si>
    <t>Venituri nefiscale</t>
  </si>
  <si>
    <t>total  subv+nefiscale +asigurati</t>
  </si>
  <si>
    <t xml:space="preserve"> total venituri-total subv-nefiscale-asig</t>
  </si>
  <si>
    <t>cont unic</t>
  </si>
  <si>
    <t>proiecte</t>
  </si>
  <si>
    <t>Venituri din contribuții de asigurări</t>
  </si>
  <si>
    <t>Subvenții primite de la bugetul de stat</t>
  </si>
  <si>
    <t>CHELTUIELI TOTALE</t>
  </si>
  <si>
    <t>Excedent/Deficit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</si>
</sst>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3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 wrapText="1"/>
    </xf>
    <xf numFmtId="3" fontId="0" fillId="0" borderId="13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 horizontal="right" wrapText="1"/>
    </xf>
    <xf numFmtId="3" fontId="1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%20-%20ANALIZA%20V-C\2009\Executie%20venit.chel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d.-deficit 2008- 2009"/>
      <sheetName val="Exced.-deficit  2009 lunar"/>
      <sheetName val="Excedent deficit 2001- 2009"/>
    </sheetNames>
    <sheetDataSet>
      <sheetData sheetId="0">
        <row r="9">
          <cell r="BY9">
            <v>40299778897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1" sqref="B11"/>
    </sheetView>
  </sheetViews>
  <sheetFormatPr defaultColWidth="9.140625" defaultRowHeight="12.75"/>
  <cols>
    <col min="1" max="1" width="7.00390625" style="0" customWidth="1"/>
    <col min="2" max="2" width="40.57421875" style="0" customWidth="1"/>
    <col min="3" max="4" width="13.57421875" style="0" hidden="1" customWidth="1"/>
    <col min="5" max="5" width="16.00390625" style="0" hidden="1" customWidth="1"/>
    <col min="6" max="6" width="14.57421875" style="0" hidden="1" customWidth="1"/>
    <col min="7" max="7" width="16.140625" style="0" hidden="1" customWidth="1"/>
    <col min="8" max="9" width="13.57421875" style="3" hidden="1" customWidth="1"/>
    <col min="10" max="10" width="19.140625" style="3" hidden="1" customWidth="1"/>
    <col min="11" max="11" width="16.421875" style="3" hidden="1" customWidth="1"/>
    <col min="12" max="13" width="16.421875" style="3" customWidth="1"/>
    <col min="14" max="14" width="19.00390625" style="3" customWidth="1"/>
    <col min="15" max="15" width="16.421875" style="3" customWidth="1"/>
    <col min="16" max="18" width="16.140625" style="0" customWidth="1"/>
    <col min="19" max="22" width="8.8515625" style="19" customWidth="1"/>
  </cols>
  <sheetData>
    <row r="1" spans="1:2" ht="12.75">
      <c r="A1" s="1" t="s">
        <v>14</v>
      </c>
      <c r="B1" s="1"/>
    </row>
    <row r="2" ht="12.75">
      <c r="A2" s="1" t="s">
        <v>15</v>
      </c>
    </row>
    <row r="3" spans="1:19" ht="12.7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 t="s">
        <v>13</v>
      </c>
      <c r="S3" s="18"/>
    </row>
    <row r="4" spans="1:18" ht="39.75" customHeight="1">
      <c r="A4" s="14" t="s">
        <v>5</v>
      </c>
      <c r="B4" s="15" t="s">
        <v>0</v>
      </c>
      <c r="C4" s="15">
        <v>2001</v>
      </c>
      <c r="D4" s="15">
        <v>2002</v>
      </c>
      <c r="E4" s="15">
        <v>2003</v>
      </c>
      <c r="F4" s="15">
        <v>2004</v>
      </c>
      <c r="G4" s="15">
        <v>2005</v>
      </c>
      <c r="H4" s="16" t="s">
        <v>4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22">
        <v>2014</v>
      </c>
      <c r="Q4" s="22">
        <v>2015</v>
      </c>
      <c r="R4" s="22" t="s">
        <v>16</v>
      </c>
    </row>
    <row r="5" spans="1:22" s="1" customFormat="1" ht="33" customHeight="1" thickBot="1">
      <c r="A5" s="26" t="s">
        <v>1</v>
      </c>
      <c r="B5" s="37" t="s">
        <v>3</v>
      </c>
      <c r="C5" s="27">
        <v>7623303378</v>
      </c>
      <c r="D5" s="27">
        <v>9724461818</v>
      </c>
      <c r="E5" s="27">
        <v>12528260891</v>
      </c>
      <c r="F5" s="27" t="e">
        <f>F6+#REF!</f>
        <v>#REF!</v>
      </c>
      <c r="G5" s="27">
        <v>17624340845</v>
      </c>
      <c r="H5" s="28" t="e">
        <f>H6+#REF!</f>
        <v>#REF!</v>
      </c>
      <c r="I5" s="28" t="e">
        <f>I6+#REF!</f>
        <v>#REF!</v>
      </c>
      <c r="J5" s="28" t="e">
        <f>J6+#REF!</f>
        <v>#REF!</v>
      </c>
      <c r="K5" s="28" t="e">
        <f>K6+#REF!</f>
        <v>#REF!</v>
      </c>
      <c r="L5" s="28">
        <v>42873013926</v>
      </c>
      <c r="M5" s="28">
        <v>48143953793</v>
      </c>
      <c r="N5" s="28">
        <v>48849584015</v>
      </c>
      <c r="O5" s="28">
        <v>50129075616</v>
      </c>
      <c r="P5" s="28">
        <v>52318892596</v>
      </c>
      <c r="Q5" s="29">
        <v>54941888171</v>
      </c>
      <c r="R5" s="29">
        <v>33941482849</v>
      </c>
      <c r="S5" s="33"/>
      <c r="T5" s="33"/>
      <c r="U5" s="33"/>
      <c r="V5" s="33"/>
    </row>
    <row r="6" spans="1:22" s="6" customFormat="1" ht="32.25" customHeight="1">
      <c r="A6" s="13"/>
      <c r="B6" s="11" t="s">
        <v>22</v>
      </c>
      <c r="C6" s="23">
        <v>7623303378</v>
      </c>
      <c r="D6" s="23">
        <v>9724461818</v>
      </c>
      <c r="E6" s="23">
        <v>12528260891</v>
      </c>
      <c r="F6" s="23">
        <v>15948567637</v>
      </c>
      <c r="G6" s="21">
        <v>17121620927</v>
      </c>
      <c r="H6" s="12">
        <v>19611038834</v>
      </c>
      <c r="I6" s="12" t="e">
        <f>24631965895-#REF!</f>
        <v>#REF!</v>
      </c>
      <c r="J6" s="24">
        <v>32145754262</v>
      </c>
      <c r="K6" s="24">
        <f>'[1]Exced.-deficit 2008- 2009'!BY9</f>
        <v>40299778897</v>
      </c>
      <c r="L6" s="24">
        <v>31806467839</v>
      </c>
      <c r="M6" s="24">
        <v>33629206764</v>
      </c>
      <c r="N6" s="24">
        <v>36271462006</v>
      </c>
      <c r="O6" s="24">
        <v>37899833960</v>
      </c>
      <c r="P6" s="24">
        <v>38555467794</v>
      </c>
      <c r="Q6" s="25">
        <v>36241941709</v>
      </c>
      <c r="R6" s="25">
        <v>24366925613</v>
      </c>
      <c r="S6" s="34"/>
      <c r="T6" s="34"/>
      <c r="U6" s="34"/>
      <c r="V6" s="34"/>
    </row>
    <row r="7" spans="1:22" s="6" customFormat="1" ht="32.25" customHeight="1">
      <c r="A7" s="13"/>
      <c r="B7" s="11" t="s">
        <v>17</v>
      </c>
      <c r="C7" s="23"/>
      <c r="D7" s="23"/>
      <c r="E7" s="23"/>
      <c r="F7" s="23"/>
      <c r="G7" s="21"/>
      <c r="H7" s="12"/>
      <c r="I7" s="12"/>
      <c r="J7" s="24"/>
      <c r="K7" s="24"/>
      <c r="L7" s="24">
        <v>79395974</v>
      </c>
      <c r="M7" s="24">
        <v>149391958</v>
      </c>
      <c r="N7" s="24">
        <v>153603666</v>
      </c>
      <c r="O7" s="24">
        <v>166949064</v>
      </c>
      <c r="P7" s="24">
        <v>136044074</v>
      </c>
      <c r="Q7" s="25">
        <v>100480511</v>
      </c>
      <c r="R7" s="25">
        <v>103008425</v>
      </c>
      <c r="S7" s="34"/>
      <c r="T7" s="34"/>
      <c r="U7" s="34"/>
      <c r="V7" s="34"/>
    </row>
    <row r="8" spans="1:22" s="6" customFormat="1" ht="33" customHeight="1" thickBot="1">
      <c r="A8" s="10"/>
      <c r="B8" s="9" t="s">
        <v>23</v>
      </c>
      <c r="C8" s="5">
        <v>286150000</v>
      </c>
      <c r="D8" s="5">
        <v>252800000</v>
      </c>
      <c r="E8" s="5">
        <v>689835000</v>
      </c>
      <c r="F8" s="5">
        <v>1760319000</v>
      </c>
      <c r="G8" s="7">
        <v>10896950</v>
      </c>
      <c r="H8" s="8">
        <v>0</v>
      </c>
      <c r="I8" s="8">
        <v>11700000</v>
      </c>
      <c r="J8" s="20">
        <v>1379569000</v>
      </c>
      <c r="K8" s="20">
        <v>6397515000</v>
      </c>
      <c r="L8" s="20">
        <v>10954712612</v>
      </c>
      <c r="M8" s="20">
        <v>13329258088</v>
      </c>
      <c r="N8" s="20">
        <v>13148696838</v>
      </c>
      <c r="O8" s="20">
        <v>12254155000</v>
      </c>
      <c r="P8" s="20">
        <v>13471924137</v>
      </c>
      <c r="Q8" s="17">
        <v>18363699598</v>
      </c>
      <c r="R8" s="17">
        <v>9723399000</v>
      </c>
      <c r="S8" s="34"/>
      <c r="T8" s="34"/>
      <c r="U8" s="34"/>
      <c r="V8" s="34"/>
    </row>
    <row r="9" spans="1:22" s="1" customFormat="1" ht="27" customHeight="1" thickBot="1">
      <c r="A9" s="2" t="s">
        <v>2</v>
      </c>
      <c r="B9" s="38" t="s">
        <v>24</v>
      </c>
      <c r="C9" s="30" t="e">
        <f>#REF!+#REF!+#REF!</f>
        <v>#REF!</v>
      </c>
      <c r="D9" s="30" t="e">
        <f>#REF!+#REF!+#REF!</f>
        <v>#REF!</v>
      </c>
      <c r="E9" s="30" t="e">
        <f>#REF!+#REF!+#REF!</f>
        <v>#REF!</v>
      </c>
      <c r="F9" s="30" t="e">
        <f>#REF!+#REF!+#REF!</f>
        <v>#REF!</v>
      </c>
      <c r="G9" s="30" t="e">
        <f>#REF!+#REF!+#REF!</f>
        <v>#REF!</v>
      </c>
      <c r="H9" s="30" t="e">
        <f>#REF!+#REF!+#REF!</f>
        <v>#REF!</v>
      </c>
      <c r="I9" s="30" t="e">
        <f>#REF!+#REF!+#REF!</f>
        <v>#REF!</v>
      </c>
      <c r="J9" s="30" t="e">
        <f>#REF!+#REF!+#REF!</f>
        <v>#REF!</v>
      </c>
      <c r="K9" s="30" t="e">
        <f>#REF!+#REF!+#REF!</f>
        <v>#REF!</v>
      </c>
      <c r="L9" s="30">
        <v>42640466179</v>
      </c>
      <c r="M9" s="30">
        <v>47968618366</v>
      </c>
      <c r="N9" s="30">
        <v>48613070502</v>
      </c>
      <c r="O9" s="30">
        <v>49915515267</v>
      </c>
      <c r="P9" s="30">
        <v>52091360709</v>
      </c>
      <c r="Q9" s="31">
        <v>54705028046</v>
      </c>
      <c r="R9" s="31">
        <v>34738231474</v>
      </c>
      <c r="S9" s="33"/>
      <c r="T9" s="33"/>
      <c r="U9" s="33"/>
      <c r="V9" s="33"/>
    </row>
    <row r="10" spans="1:22" s="32" customFormat="1" ht="37.5" customHeight="1" thickBot="1">
      <c r="A10" s="4"/>
      <c r="B10" s="39" t="s">
        <v>25</v>
      </c>
      <c r="C10" s="30" t="e">
        <f aca="true" t="shared" si="0" ref="C10:K10">C5-C9</f>
        <v>#REF!</v>
      </c>
      <c r="D10" s="30" t="e">
        <f t="shared" si="0"/>
        <v>#REF!</v>
      </c>
      <c r="E10" s="30" t="e">
        <f t="shared" si="0"/>
        <v>#REF!</v>
      </c>
      <c r="F10" s="30" t="e">
        <f t="shared" si="0"/>
        <v>#REF!</v>
      </c>
      <c r="G10" s="30" t="e">
        <f t="shared" si="0"/>
        <v>#REF!</v>
      </c>
      <c r="H10" s="30" t="e">
        <f t="shared" si="0"/>
        <v>#REF!</v>
      </c>
      <c r="I10" s="30" t="e">
        <f t="shared" si="0"/>
        <v>#REF!</v>
      </c>
      <c r="J10" s="30" t="e">
        <f t="shared" si="0"/>
        <v>#REF!</v>
      </c>
      <c r="K10" s="30" t="e">
        <f t="shared" si="0"/>
        <v>#REF!</v>
      </c>
      <c r="L10" s="30">
        <v>232547747</v>
      </c>
      <c r="M10" s="30">
        <v>175335427</v>
      </c>
      <c r="N10" s="30">
        <v>236513513</v>
      </c>
      <c r="O10" s="30">
        <v>213560349</v>
      </c>
      <c r="P10" s="30">
        <v>227531887</v>
      </c>
      <c r="Q10" s="31">
        <v>236860125</v>
      </c>
      <c r="R10" s="31">
        <v>-796748625</v>
      </c>
      <c r="S10" s="33"/>
      <c r="T10" s="33"/>
      <c r="U10" s="33"/>
      <c r="V10" s="33"/>
    </row>
    <row r="12" spans="7:18" ht="12.75" hidden="1">
      <c r="G12" s="1"/>
      <c r="I12" s="35"/>
      <c r="P12" s="40"/>
      <c r="Q12" s="40"/>
      <c r="R12" s="35"/>
    </row>
    <row r="13" spans="9:18" ht="12.75" hidden="1">
      <c r="I13" s="36"/>
      <c r="P13" s="41"/>
      <c r="Q13" s="41"/>
      <c r="R13" s="36"/>
    </row>
    <row r="14" spans="7:18" ht="12" hidden="1">
      <c r="G14" s="3"/>
      <c r="L14" s="3">
        <f>L5-L9</f>
        <v>232547747</v>
      </c>
      <c r="M14" s="3">
        <f aca="true" t="shared" si="1" ref="M14:R14">M5-M9</f>
        <v>175335427</v>
      </c>
      <c r="N14" s="3">
        <f t="shared" si="1"/>
        <v>236513513</v>
      </c>
      <c r="O14" s="3">
        <f t="shared" si="1"/>
        <v>213560349</v>
      </c>
      <c r="P14" s="3">
        <f t="shared" si="1"/>
        <v>227531887</v>
      </c>
      <c r="Q14" s="3">
        <f t="shared" si="1"/>
        <v>236860125</v>
      </c>
      <c r="R14" s="3">
        <f t="shared" si="1"/>
        <v>-796748625</v>
      </c>
    </row>
    <row r="15" ht="12" hidden="1"/>
    <row r="16" ht="12" hidden="1">
      <c r="G16" s="3"/>
    </row>
    <row r="17" spans="2:18" ht="12" hidden="1">
      <c r="B17" t="s">
        <v>18</v>
      </c>
      <c r="L17" s="3">
        <f>L6+L7+L8</f>
        <v>42840576425</v>
      </c>
      <c r="M17" s="3">
        <f aca="true" t="shared" si="2" ref="M17:R17">M6+M7+M8</f>
        <v>47107856810</v>
      </c>
      <c r="N17" s="3">
        <f t="shared" si="2"/>
        <v>49573762510</v>
      </c>
      <c r="O17" s="3">
        <f t="shared" si="2"/>
        <v>50320938024</v>
      </c>
      <c r="P17" s="3">
        <f t="shared" si="2"/>
        <v>52163436005</v>
      </c>
      <c r="Q17" s="3">
        <f t="shared" si="2"/>
        <v>54706121818</v>
      </c>
      <c r="R17" s="3">
        <f t="shared" si="2"/>
        <v>34193333038</v>
      </c>
    </row>
    <row r="18" spans="2:18" ht="12" hidden="1">
      <c r="B18" t="s">
        <v>19</v>
      </c>
      <c r="L18" s="3">
        <f>L5-L17</f>
        <v>32437501</v>
      </c>
      <c r="M18" s="3">
        <f aca="true" t="shared" si="3" ref="M18:R18">M5-M17</f>
        <v>1036096983</v>
      </c>
      <c r="N18" s="3">
        <f t="shared" si="3"/>
        <v>-724178495</v>
      </c>
      <c r="O18" s="3">
        <f t="shared" si="3"/>
        <v>-191862408</v>
      </c>
      <c r="P18" s="3">
        <f t="shared" si="3"/>
        <v>155456591</v>
      </c>
      <c r="Q18" s="3">
        <f t="shared" si="3"/>
        <v>235766353</v>
      </c>
      <c r="R18" s="3">
        <f t="shared" si="3"/>
        <v>-251850189</v>
      </c>
    </row>
    <row r="19" ht="12" hidden="1"/>
    <row r="20" spans="3:17" ht="12" hidden="1">
      <c r="C20" s="3" t="e">
        <f>#REF!-#REF!-C8</f>
        <v>#REF!</v>
      </c>
      <c r="D20" s="3" t="e">
        <f>#REF!-#REF!-D8</f>
        <v>#REF!</v>
      </c>
      <c r="E20" s="3" t="e">
        <f>#REF!-#REF!-E8</f>
        <v>#REF!</v>
      </c>
      <c r="F20" s="3" t="e">
        <f>#REF!-#REF!-F8</f>
        <v>#REF!</v>
      </c>
      <c r="G20" s="3" t="e">
        <f>#REF!-#REF!-G8</f>
        <v>#REF!</v>
      </c>
      <c r="H20" s="3" t="e">
        <f>#REF!-#REF!-H8</f>
        <v>#REF!</v>
      </c>
      <c r="I20" s="3" t="e">
        <f>#REF!-#REF!-I8</f>
        <v>#REF!</v>
      </c>
      <c r="J20" s="3" t="e">
        <f>#REF!-#REF!-J8</f>
        <v>#REF!</v>
      </c>
      <c r="K20" s="3" t="e">
        <f>#REF!-#REF!-K8</f>
        <v>#REF!</v>
      </c>
      <c r="M20" s="3" t="s">
        <v>20</v>
      </c>
      <c r="N20" s="3">
        <v>-739870049</v>
      </c>
      <c r="O20" s="3">
        <v>-211080386</v>
      </c>
      <c r="P20">
        <v>157078882</v>
      </c>
      <c r="Q20" s="3">
        <v>234603508</v>
      </c>
    </row>
    <row r="21" spans="13:17" ht="12" hidden="1">
      <c r="M21" s="3" t="s">
        <v>21</v>
      </c>
      <c r="N21" s="3">
        <f>N18-N20</f>
        <v>15691554</v>
      </c>
      <c r="O21" s="3">
        <f>O18-O20</f>
        <v>19217978</v>
      </c>
      <c r="P21" s="3">
        <f>P18-P20</f>
        <v>-1622291</v>
      </c>
      <c r="Q21" s="3">
        <f>Q18-Q20</f>
        <v>1162845</v>
      </c>
    </row>
    <row r="22" ht="12" hidden="1"/>
    <row r="23" ht="12" hidden="1"/>
    <row r="24" ht="12" hidden="1"/>
    <row r="25" ht="12" hidden="1"/>
    <row r="26" ht="12" hidden="1"/>
    <row r="27" ht="12" hidden="1"/>
  </sheetData>
  <sheetProtection/>
  <mergeCells count="2">
    <mergeCell ref="P12:Q12"/>
    <mergeCell ref="P13:Q13"/>
  </mergeCells>
  <printOptions/>
  <pageMargins left="0.5905511811023623" right="0" top="0.17" bottom="0" header="0.36" footer="0.15748031496062992"/>
  <pageSetup horizontalDpi="600" verticalDpi="600" orientation="landscape" pageOrder="overThenDown" paperSize="9" scale="95" r:id="rId1"/>
  <headerFooter alignWithMargins="0">
    <oddHeader>&amp;CEXECURIA  BASS AFERENTA CNPP SI CASELOR SECTORIALE IN PERIOADA  2001 - 2015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mioara.serbu</cp:lastModifiedBy>
  <cp:lastPrinted>2016-03-22T11:36:39Z</cp:lastPrinted>
  <dcterms:created xsi:type="dcterms:W3CDTF">2006-06-06T12:38:31Z</dcterms:created>
  <dcterms:modified xsi:type="dcterms:W3CDTF">2016-09-29T08:53:19Z</dcterms:modified>
  <cp:category/>
  <cp:version/>
  <cp:contentType/>
  <cp:contentStatus/>
</cp:coreProperties>
</file>